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469DA597-014A-462D-BBF2-7FA1650C759E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WAP D2" sheetId="3" r:id="rId1"/>
    <sheet name="RFP D2" sheetId="4" r:id="rId2"/>
    <sheet name="WSP D2" sheetId="1" r:id="rId3"/>
    <sheet name="MAP D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3" l="1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109" i="3"/>
  <c r="C108" i="3"/>
  <c r="C106" i="3"/>
  <c r="C105" i="3"/>
  <c r="C104" i="3"/>
  <c r="C103" i="3"/>
  <c r="C102" i="3"/>
  <c r="C101" i="3"/>
  <c r="C100" i="3"/>
  <c r="C99" i="3"/>
  <c r="C83" i="3"/>
  <c r="C82" i="3"/>
  <c r="C81" i="3"/>
  <c r="C79" i="3"/>
  <c r="C78" i="3"/>
  <c r="C77" i="3"/>
  <c r="C76" i="3"/>
  <c r="C75" i="3"/>
  <c r="C74" i="3"/>
  <c r="C72" i="3"/>
  <c r="C71" i="3"/>
  <c r="C70" i="3"/>
  <c r="C69" i="3"/>
  <c r="C68" i="3"/>
  <c r="C66" i="3"/>
  <c r="C65" i="3"/>
  <c r="C64" i="3"/>
  <c r="C62" i="3"/>
  <c r="C60" i="3"/>
  <c r="C59" i="3"/>
  <c r="C58" i="3"/>
  <c r="C57" i="3"/>
  <c r="C56" i="3"/>
  <c r="C55" i="3"/>
  <c r="C54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9" i="3"/>
</calcChain>
</file>

<file path=xl/sharedStrings.xml><?xml version="1.0" encoding="utf-8"?>
<sst xmlns="http://schemas.openxmlformats.org/spreadsheetml/2006/main" count="1118" uniqueCount="338">
  <si>
    <t>2026 National Junior Olympics Championship</t>
  </si>
  <si>
    <t>25m Sport Pistol Women Start List</t>
  </si>
  <si>
    <t>Match 2 Relay 1 April 16, 2026 Prec 8:00am RF 10:45am</t>
  </si>
  <si>
    <t>Relay</t>
  </si>
  <si>
    <t>FP</t>
  </si>
  <si>
    <t>Bib</t>
  </si>
  <si>
    <t>Last Name</t>
  </si>
  <si>
    <t>First Name</t>
  </si>
  <si>
    <t>Category</t>
  </si>
  <si>
    <t>M/W</t>
  </si>
  <si>
    <t>State</t>
  </si>
  <si>
    <t>DEOKULE</t>
  </si>
  <si>
    <t>Ankita</t>
  </si>
  <si>
    <t>U21</t>
  </si>
  <si>
    <t>W</t>
  </si>
  <si>
    <t>FL</t>
  </si>
  <si>
    <t>ALLAN</t>
  </si>
  <si>
    <t>Eva</t>
  </si>
  <si>
    <t>U18</t>
  </si>
  <si>
    <t>NC</t>
  </si>
  <si>
    <t>GANTSOOJ</t>
  </si>
  <si>
    <t>Maral</t>
  </si>
  <si>
    <t>IL</t>
  </si>
  <si>
    <t>BELL</t>
  </si>
  <si>
    <t>Danae</t>
  </si>
  <si>
    <t>AZ</t>
  </si>
  <si>
    <t>SPARLIN</t>
  </si>
  <si>
    <t>Isabelle</t>
  </si>
  <si>
    <t>SINGH</t>
  </si>
  <si>
    <t>Saanvi</t>
  </si>
  <si>
    <t>LITWILER</t>
  </si>
  <si>
    <t>Jorja</t>
  </si>
  <si>
    <t>LA</t>
  </si>
  <si>
    <t>WEBSTER</t>
  </si>
  <si>
    <t>Baylee</t>
  </si>
  <si>
    <t>MATHERS</t>
  </si>
  <si>
    <t>Isabella</t>
  </si>
  <si>
    <t>UT</t>
  </si>
  <si>
    <t>CHANDA</t>
  </si>
  <si>
    <t>Mehr</t>
  </si>
  <si>
    <t>TX</t>
  </si>
  <si>
    <t>LEE</t>
  </si>
  <si>
    <t>Jia</t>
  </si>
  <si>
    <t>CA</t>
  </si>
  <si>
    <t>ZHANG</t>
  </si>
  <si>
    <t>Ellie</t>
  </si>
  <si>
    <t>VA</t>
  </si>
  <si>
    <t>Match 2 Relay 2 April 16, 2026 Prec 9:15am RF 11:30am</t>
  </si>
  <si>
    <t>Anjali</t>
  </si>
  <si>
    <t>U15</t>
  </si>
  <si>
    <t>YODER</t>
  </si>
  <si>
    <t>Alexis</t>
  </si>
  <si>
    <t>ND</t>
  </si>
  <si>
    <t>WAGH</t>
  </si>
  <si>
    <t>Samyukta</t>
  </si>
  <si>
    <t>SHOPE</t>
  </si>
  <si>
    <t>Abi</t>
  </si>
  <si>
    <t>MT</t>
  </si>
  <si>
    <t>LI</t>
  </si>
  <si>
    <t>Sophia</t>
  </si>
  <si>
    <t>MD</t>
  </si>
  <si>
    <t>GAWANDE</t>
  </si>
  <si>
    <t>Bhargavi</t>
  </si>
  <si>
    <t>PARK</t>
  </si>
  <si>
    <t>Olivia</t>
  </si>
  <si>
    <t>Sydney</t>
  </si>
  <si>
    <t>PALACIO</t>
  </si>
  <si>
    <t>Jamie</t>
  </si>
  <si>
    <t>AFAGH</t>
  </si>
  <si>
    <t>Mozhan</t>
  </si>
  <si>
    <t>LAMBERT</t>
  </si>
  <si>
    <t>Addison</t>
  </si>
  <si>
    <t>MS</t>
  </si>
  <si>
    <t>10m Air Pistol Men Start List</t>
  </si>
  <si>
    <t>Match 2 Relay 1 April 16, 2026 8:00am</t>
  </si>
  <si>
    <t>KLEMP</t>
  </si>
  <si>
    <t>Marcus</t>
  </si>
  <si>
    <t>M</t>
  </si>
  <si>
    <t>SIMPSON</t>
  </si>
  <si>
    <t>D Blaine</t>
  </si>
  <si>
    <t>OH</t>
  </si>
  <si>
    <t>ARMITAGE</t>
  </si>
  <si>
    <t>Walter</t>
  </si>
  <si>
    <t>CO</t>
  </si>
  <si>
    <t>LIM</t>
  </si>
  <si>
    <t>Nathan</t>
  </si>
  <si>
    <t>ANDERSON</t>
  </si>
  <si>
    <t>Colton</t>
  </si>
  <si>
    <t>ARKIN</t>
  </si>
  <si>
    <t>Elie</t>
  </si>
  <si>
    <t>BAGASRA</t>
  </si>
  <si>
    <t>Ammar</t>
  </si>
  <si>
    <t>MA</t>
  </si>
  <si>
    <t>SHEN</t>
  </si>
  <si>
    <t>Mark</t>
  </si>
  <si>
    <t>BENENATI</t>
  </si>
  <si>
    <t>Dakota</t>
  </si>
  <si>
    <t>NJ</t>
  </si>
  <si>
    <t>CARBAUGH</t>
  </si>
  <si>
    <t>POULIN</t>
  </si>
  <si>
    <t>Samuel</t>
  </si>
  <si>
    <t>ME</t>
  </si>
  <si>
    <t>KASHA</t>
  </si>
  <si>
    <t>John</t>
  </si>
  <si>
    <t>REGALA</t>
  </si>
  <si>
    <t>William</t>
  </si>
  <si>
    <t>KETCHUM</t>
  </si>
  <si>
    <t>Haden</t>
  </si>
  <si>
    <t>LINE</t>
  </si>
  <si>
    <t>Jared</t>
  </si>
  <si>
    <t>SHELTON</t>
  </si>
  <si>
    <t>Joshua</t>
  </si>
  <si>
    <t>BUSH</t>
  </si>
  <si>
    <t>Will</t>
  </si>
  <si>
    <t>GOETZ</t>
  </si>
  <si>
    <t>Charles</t>
  </si>
  <si>
    <t>HI</t>
  </si>
  <si>
    <t>KHEDGIKAR</t>
  </si>
  <si>
    <t>Arjun</t>
  </si>
  <si>
    <t>Raylan</t>
  </si>
  <si>
    <t>KY</t>
  </si>
  <si>
    <t>KIM</t>
  </si>
  <si>
    <t>PARKERTON</t>
  </si>
  <si>
    <t>DUDYS</t>
  </si>
  <si>
    <t>Anthony</t>
  </si>
  <si>
    <t>IA</t>
  </si>
  <si>
    <t>NITZSCHE</t>
  </si>
  <si>
    <t>Varick</t>
  </si>
  <si>
    <t>HAW</t>
  </si>
  <si>
    <t>Robin</t>
  </si>
  <si>
    <t>Match 2 Relay 2 April 16, 2026 10:00am</t>
  </si>
  <si>
    <t>THIELBAR</t>
  </si>
  <si>
    <t>Landon</t>
  </si>
  <si>
    <t>PETERSON</t>
  </si>
  <si>
    <t>Gus</t>
  </si>
  <si>
    <t>TAI</t>
  </si>
  <si>
    <t>Lewis</t>
  </si>
  <si>
    <t>WA</t>
  </si>
  <si>
    <t>SCHREIBER</t>
  </si>
  <si>
    <t>Michael</t>
  </si>
  <si>
    <t>PA</t>
  </si>
  <si>
    <t>RICHTER</t>
  </si>
  <si>
    <t>Tayven</t>
  </si>
  <si>
    <t>NOH*</t>
  </si>
  <si>
    <t>Sean</t>
  </si>
  <si>
    <t>MESSERSCHMIDT</t>
  </si>
  <si>
    <t>Luke</t>
  </si>
  <si>
    <t>YANG</t>
  </si>
  <si>
    <t>Edward</t>
  </si>
  <si>
    <t>WINKLEY</t>
  </si>
  <si>
    <t>Cash</t>
  </si>
  <si>
    <t>MOORE</t>
  </si>
  <si>
    <t>Thomas</t>
  </si>
  <si>
    <t>CHOO</t>
  </si>
  <si>
    <t>Timothy</t>
  </si>
  <si>
    <t>Seohoo</t>
  </si>
  <si>
    <t>LARRAZOLO</t>
  </si>
  <si>
    <t>Vincent</t>
  </si>
  <si>
    <t>GOEDE</t>
  </si>
  <si>
    <t>Ty</t>
  </si>
  <si>
    <t>CLINE</t>
  </si>
  <si>
    <t>Tyler</t>
  </si>
  <si>
    <t>HUR</t>
  </si>
  <si>
    <t>Terry</t>
  </si>
  <si>
    <t>PONZO</t>
  </si>
  <si>
    <t>Robert</t>
  </si>
  <si>
    <t>CHADSEY</t>
  </si>
  <si>
    <t>Dylan</t>
  </si>
  <si>
    <t>KANCHANAWANCHAI</t>
  </si>
  <si>
    <t>Tarin</t>
  </si>
  <si>
    <t>Ian Jake</t>
  </si>
  <si>
    <t>ADHIKARY</t>
  </si>
  <si>
    <t>Rishi</t>
  </si>
  <si>
    <t>SPATZ</t>
  </si>
  <si>
    <t>Riley</t>
  </si>
  <si>
    <t>SD</t>
  </si>
  <si>
    <t>DUNN</t>
  </si>
  <si>
    <t>Jackson</t>
  </si>
  <si>
    <t>SC</t>
  </si>
  <si>
    <t>HUANG</t>
  </si>
  <si>
    <t>Gavin</t>
  </si>
  <si>
    <t>SHARP</t>
  </si>
  <si>
    <t>Mason</t>
  </si>
  <si>
    <t>HEADLEE</t>
  </si>
  <si>
    <t>David</t>
  </si>
  <si>
    <t>IN</t>
  </si>
  <si>
    <t>Match 2 Relay 3 April 16, 2026 12:00pm</t>
  </si>
  <si>
    <t>CHEN</t>
  </si>
  <si>
    <t>Justin</t>
  </si>
  <si>
    <t>KEANE</t>
  </si>
  <si>
    <t>CARROLL</t>
  </si>
  <si>
    <t>Seamus</t>
  </si>
  <si>
    <t>RANJAN</t>
  </si>
  <si>
    <t>Aryav</t>
  </si>
  <si>
    <t>MOOREHEAD</t>
  </si>
  <si>
    <t>Connor</t>
  </si>
  <si>
    <t>GA</t>
  </si>
  <si>
    <t>ZACCARIA</t>
  </si>
  <si>
    <t>Albert</t>
  </si>
  <si>
    <t>JOLLY</t>
  </si>
  <si>
    <t>TQ</t>
  </si>
  <si>
    <t>WU</t>
  </si>
  <si>
    <t>Victor</t>
  </si>
  <si>
    <t>BERGMAN</t>
  </si>
  <si>
    <t>Dalton</t>
  </si>
  <si>
    <t>VETTER</t>
  </si>
  <si>
    <t>Hayden</t>
  </si>
  <si>
    <t>WELTER</t>
  </si>
  <si>
    <t>Sam</t>
  </si>
  <si>
    <t>MN</t>
  </si>
  <si>
    <t>EULE</t>
  </si>
  <si>
    <t>Grady</t>
  </si>
  <si>
    <t>Junming</t>
  </si>
  <si>
    <t>Kieran</t>
  </si>
  <si>
    <t>MORTON</t>
  </si>
  <si>
    <t>Kaden</t>
  </si>
  <si>
    <t>BATES</t>
  </si>
  <si>
    <t>Lucas</t>
  </si>
  <si>
    <t>MI</t>
  </si>
  <si>
    <t>KASPAR</t>
  </si>
  <si>
    <t>Evan</t>
  </si>
  <si>
    <t>TODOROFF</t>
  </si>
  <si>
    <t>Colt</t>
  </si>
  <si>
    <t>DADASHEV</t>
  </si>
  <si>
    <t>LYU</t>
  </si>
  <si>
    <t>Henry</t>
  </si>
  <si>
    <t>CIGLIANO</t>
  </si>
  <si>
    <t>Dominic</t>
  </si>
  <si>
    <t>MCKOWN</t>
  </si>
  <si>
    <t>Caden</t>
  </si>
  <si>
    <t>10m Air Pistol Women Start List</t>
  </si>
  <si>
    <t>Match 2 Relay 1 April 17, 2026 8:00am</t>
  </si>
  <si>
    <t>RANGILA</t>
  </si>
  <si>
    <t>Ariyana</t>
  </si>
  <si>
    <t>TORRENCE</t>
  </si>
  <si>
    <t>Allison</t>
  </si>
  <si>
    <t>LU</t>
  </si>
  <si>
    <t>Yongxi</t>
  </si>
  <si>
    <t>GOLDEN</t>
  </si>
  <si>
    <t>Jillian</t>
  </si>
  <si>
    <t>Hajin</t>
  </si>
  <si>
    <t>STIVEN</t>
  </si>
  <si>
    <t>Lauren</t>
  </si>
  <si>
    <t>Elaine</t>
  </si>
  <si>
    <t>MONTGOMERY</t>
  </si>
  <si>
    <t>Abigail</t>
  </si>
  <si>
    <t>Deja</t>
  </si>
  <si>
    <t>TIEMEYER</t>
  </si>
  <si>
    <t>Alivia</t>
  </si>
  <si>
    <t>MO</t>
  </si>
  <si>
    <t>BAKER</t>
  </si>
  <si>
    <t>LASSITER</t>
  </si>
  <si>
    <t>Cydnee</t>
  </si>
  <si>
    <t>NY</t>
  </si>
  <si>
    <t>PRILL</t>
  </si>
  <si>
    <t>BONTHA</t>
  </si>
  <si>
    <t>Ananya</t>
  </si>
  <si>
    <t>MUELLER</t>
  </si>
  <si>
    <t>Leah</t>
  </si>
  <si>
    <t>KS</t>
  </si>
  <si>
    <t>DUKE</t>
  </si>
  <si>
    <t>Summer</t>
  </si>
  <si>
    <t>Grace</t>
  </si>
  <si>
    <t>Victoria</t>
  </si>
  <si>
    <t>Match 2 Relay 2 April 17, 2026 10:15am</t>
  </si>
  <si>
    <t>SANGHERA</t>
  </si>
  <si>
    <t>Suman</t>
  </si>
  <si>
    <t>Sophie</t>
  </si>
  <si>
    <t>BETHI</t>
  </si>
  <si>
    <t>Vaishnavi</t>
  </si>
  <si>
    <t>AL</t>
  </si>
  <si>
    <t>SAVARDE</t>
  </si>
  <si>
    <t>Sara</t>
  </si>
  <si>
    <t>MOU</t>
  </si>
  <si>
    <t>Yuan</t>
  </si>
  <si>
    <t>TAIRNEY</t>
  </si>
  <si>
    <t>HERNDON</t>
  </si>
  <si>
    <t>Molly</t>
  </si>
  <si>
    <t>SARAVANAN</t>
  </si>
  <si>
    <t>Shiyali</t>
  </si>
  <si>
    <t>BALL</t>
  </si>
  <si>
    <t>Josie</t>
  </si>
  <si>
    <t>WALP</t>
  </si>
  <si>
    <t>MITTLEIDER</t>
  </si>
  <si>
    <t>Tabitha</t>
  </si>
  <si>
    <t>Jireh</t>
  </si>
  <si>
    <t>SHARAD</t>
  </si>
  <si>
    <t>Alisha</t>
  </si>
  <si>
    <t>Joohah</t>
  </si>
  <si>
    <t>Joowon</t>
  </si>
  <si>
    <t>Match 2 Relay 3 April 17, 2026 12:30pm</t>
  </si>
  <si>
    <t>CHOI</t>
  </si>
  <si>
    <t>Emma</t>
  </si>
  <si>
    <t>POLZIN</t>
  </si>
  <si>
    <t>Hana</t>
  </si>
  <si>
    <t>Ella</t>
  </si>
  <si>
    <t>PAUTZKE</t>
  </si>
  <si>
    <t>CURTISS</t>
  </si>
  <si>
    <t>STELTER</t>
  </si>
  <si>
    <t>Elle</t>
  </si>
  <si>
    <t>WEBB</t>
  </si>
  <si>
    <t>Anjeli</t>
  </si>
  <si>
    <t>BYUN</t>
  </si>
  <si>
    <t>Joy</t>
  </si>
  <si>
    <t>DC</t>
  </si>
  <si>
    <t>CROSBY</t>
  </si>
  <si>
    <t>Katie</t>
  </si>
  <si>
    <t>Tanisa</t>
  </si>
  <si>
    <t>MENKE</t>
  </si>
  <si>
    <t>Madison</t>
  </si>
  <si>
    <t>MILLER</t>
  </si>
  <si>
    <t>Maya</t>
  </si>
  <si>
    <t>Meagan</t>
  </si>
  <si>
    <t>LUMPAU</t>
  </si>
  <si>
    <t>Hannah</t>
  </si>
  <si>
    <t>CAGE</t>
  </si>
  <si>
    <t>Evelyn</t>
  </si>
  <si>
    <t>Catherine</t>
  </si>
  <si>
    <t>CT</t>
  </si>
  <si>
    <t>WALLACE</t>
  </si>
  <si>
    <t>Mara</t>
  </si>
  <si>
    <t>PAULSON</t>
  </si>
  <si>
    <t>HSU</t>
  </si>
  <si>
    <t>DETRO</t>
  </si>
  <si>
    <t>Annakate</t>
  </si>
  <si>
    <t>Sharlynne</t>
  </si>
  <si>
    <t>Shanaya</t>
  </si>
  <si>
    <t>25m Rapid Fire Pistol Men Start List</t>
  </si>
  <si>
    <t>Match 2 Relay 1 April 18, 2026 Stage 1 8:00am Stage 2 11:45am</t>
  </si>
  <si>
    <t>Day 1</t>
  </si>
  <si>
    <t>STONE</t>
  </si>
  <si>
    <t>Austin</t>
  </si>
  <si>
    <t>LANGERAK</t>
  </si>
  <si>
    <t>Match 2 Relay 2 April 18, 2026 Stage 1 8:45am Stage 2 12:30pm</t>
  </si>
  <si>
    <t>Match 2 Relay 3 April 18, 2026 Stage 1 9:30am Stage 2 1:15pm</t>
  </si>
  <si>
    <t>Match 2 Relay 4 April 18, 2026 Stage 1 10:15am Stage 2 2:00pm</t>
  </si>
  <si>
    <t>Match 2 Relay 5 April 18, 2026 Stage 1 11:00am Stage 2 2:45pm</t>
  </si>
  <si>
    <t>NOH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</si>
</sst>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2" fillId="0" borderId="0"/>
    <xf numFmtId="0" fontId="8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5" fillId="0" borderId="0" xfId="1"/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0" applyFont="1"/>
    <xf numFmtId="0" fontId="1" fillId="0" borderId="0" xfId="2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/>
    <xf numFmtId="0" fontId="8" fillId="0" borderId="0" xfId="4"/>
    <xf numFmtId="0" fontId="2" fillId="0" borderId="0" xfId="4" applyFont="1" applyAlignment="1">
      <alignment horizontal="center"/>
    </xf>
    <xf numFmtId="0" fontId="8" fillId="0" borderId="0" xfId="4" applyAlignment="1">
      <alignment horizontal="center"/>
    </xf>
    <xf numFmtId="0" fontId="2" fillId="0" borderId="0" xfId="4" applyFont="1"/>
    <xf numFmtId="1" fontId="11" fillId="0" borderId="0" xfId="4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0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tabSelected="1" workbookViewId="0">
      <selection activeCell="D7" sqref="D7"/>
    </sheetView>
  </sheetViews>
  <sheetFormatPr defaultRowHeight="15" x14ac:dyDescent="0.25"/>
  <cols>
    <col min="1" max="1" width="5" style="2" bestFit="1" customWidth="1"/>
    <col min="2" max="2" width="2.7109375" style="2" bestFit="1" customWidth="1"/>
    <col min="3" max="3" width="3.7109375" style="2" bestFit="1" customWidth="1"/>
    <col min="4" max="4" width="18" bestFit="1" customWidth="1"/>
    <col min="5" max="5" width="9.28515625" bestFit="1" customWidth="1"/>
    <col min="6" max="6" width="7.7109375" style="2" bestFit="1" customWidth="1"/>
    <col min="7" max="8" width="4.85546875" style="2" bestFit="1" customWidth="1"/>
    <col min="9" max="9" width="5.140625" bestFit="1" customWidth="1"/>
  </cols>
  <sheetData>
    <row r="1" spans="1:9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 t="s">
        <v>230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24" t="s">
        <v>231</v>
      </c>
      <c r="B3" s="24"/>
      <c r="C3" s="24"/>
      <c r="D3" s="24"/>
      <c r="E3" s="24"/>
      <c r="F3" s="24"/>
      <c r="G3" s="24"/>
      <c r="H3" s="24"/>
      <c r="I3" s="24"/>
    </row>
    <row r="5" spans="1:9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9" x14ac:dyDescent="0.25">
      <c r="A6" s="2">
        <v>1</v>
      </c>
      <c r="B6" s="2">
        <v>36</v>
      </c>
    </row>
    <row r="7" spans="1:9" x14ac:dyDescent="0.25">
      <c r="A7" s="2">
        <v>1</v>
      </c>
      <c r="B7" s="2">
        <v>37</v>
      </c>
    </row>
    <row r="8" spans="1:9" x14ac:dyDescent="0.25">
      <c r="A8" s="2">
        <v>1</v>
      </c>
      <c r="B8" s="2">
        <v>38</v>
      </c>
      <c r="C8"/>
      <c r="F8" s="1"/>
      <c r="G8" s="1"/>
    </row>
    <row r="9" spans="1:9" x14ac:dyDescent="0.25">
      <c r="A9" s="2">
        <v>1</v>
      </c>
      <c r="B9" s="2">
        <v>39</v>
      </c>
      <c r="C9" s="13">
        <f>237+(700)</f>
        <v>937</v>
      </c>
      <c r="D9" s="14" t="s">
        <v>35</v>
      </c>
      <c r="E9" s="14" t="s">
        <v>36</v>
      </c>
      <c r="F9" s="15" t="s">
        <v>13</v>
      </c>
      <c r="G9" s="15" t="s">
        <v>14</v>
      </c>
      <c r="H9" s="13" t="s">
        <v>37</v>
      </c>
      <c r="I9" s="14">
        <v>529</v>
      </c>
    </row>
    <row r="10" spans="1:9" x14ac:dyDescent="0.25">
      <c r="A10" s="2">
        <v>1</v>
      </c>
      <c r="B10" s="2">
        <v>40</v>
      </c>
      <c r="C10" s="13">
        <f>222+(700)</f>
        <v>922</v>
      </c>
      <c r="D10" s="14" t="s">
        <v>61</v>
      </c>
      <c r="E10" s="14" t="s">
        <v>62</v>
      </c>
      <c r="F10" s="15" t="s">
        <v>18</v>
      </c>
      <c r="G10" s="15" t="s">
        <v>14</v>
      </c>
      <c r="H10" s="13" t="s">
        <v>15</v>
      </c>
      <c r="I10" s="14">
        <v>529</v>
      </c>
    </row>
    <row r="11" spans="1:9" x14ac:dyDescent="0.25">
      <c r="A11" s="2">
        <v>1</v>
      </c>
      <c r="B11" s="2">
        <v>41</v>
      </c>
      <c r="C11" s="13">
        <f>231+(700)</f>
        <v>931</v>
      </c>
      <c r="D11" s="14" t="s">
        <v>232</v>
      </c>
      <c r="E11" s="14" t="s">
        <v>233</v>
      </c>
      <c r="F11" s="15" t="s">
        <v>18</v>
      </c>
      <c r="G11" s="15" t="s">
        <v>14</v>
      </c>
      <c r="H11" s="13" t="s">
        <v>97</v>
      </c>
      <c r="I11" s="14">
        <v>529</v>
      </c>
    </row>
    <row r="12" spans="1:9" x14ac:dyDescent="0.25">
      <c r="A12" s="2">
        <v>1</v>
      </c>
      <c r="B12" s="2">
        <v>42</v>
      </c>
      <c r="C12" s="13">
        <f>218+(700)</f>
        <v>918</v>
      </c>
      <c r="D12" s="14" t="s">
        <v>234</v>
      </c>
      <c r="E12" s="14" t="s">
        <v>235</v>
      </c>
      <c r="F12" s="15" t="s">
        <v>13</v>
      </c>
      <c r="G12" s="15" t="s">
        <v>14</v>
      </c>
      <c r="H12" s="13" t="s">
        <v>83</v>
      </c>
      <c r="I12" s="14">
        <v>528</v>
      </c>
    </row>
    <row r="13" spans="1:9" x14ac:dyDescent="0.25">
      <c r="A13" s="2">
        <v>1</v>
      </c>
      <c r="B13" s="2">
        <v>43</v>
      </c>
      <c r="C13" s="13">
        <f>183+(700)</f>
        <v>883</v>
      </c>
      <c r="D13" s="14" t="s">
        <v>236</v>
      </c>
      <c r="E13" s="16" t="s">
        <v>237</v>
      </c>
      <c r="F13" s="15" t="s">
        <v>18</v>
      </c>
      <c r="G13" s="15" t="s">
        <v>14</v>
      </c>
      <c r="H13" s="13" t="s">
        <v>83</v>
      </c>
      <c r="I13" s="14">
        <v>528</v>
      </c>
    </row>
    <row r="14" spans="1:9" x14ac:dyDescent="0.25">
      <c r="A14" s="2">
        <v>1</v>
      </c>
      <c r="B14" s="2">
        <v>44</v>
      </c>
      <c r="C14" s="13">
        <f>203+(700)</f>
        <v>903</v>
      </c>
      <c r="D14" s="14" t="s">
        <v>238</v>
      </c>
      <c r="E14" s="14" t="s">
        <v>239</v>
      </c>
      <c r="F14" s="15" t="s">
        <v>13</v>
      </c>
      <c r="G14" s="15" t="s">
        <v>14</v>
      </c>
      <c r="H14" s="13" t="s">
        <v>83</v>
      </c>
      <c r="I14" s="14">
        <v>527</v>
      </c>
    </row>
    <row r="15" spans="1:9" x14ac:dyDescent="0.25">
      <c r="A15" s="2">
        <v>1</v>
      </c>
      <c r="B15" s="2">
        <v>45</v>
      </c>
      <c r="C15" s="13">
        <f>205+(700)</f>
        <v>905</v>
      </c>
      <c r="D15" s="14" t="s">
        <v>121</v>
      </c>
      <c r="E15" s="14" t="s">
        <v>240</v>
      </c>
      <c r="F15" s="15" t="s">
        <v>49</v>
      </c>
      <c r="G15" s="15" t="s">
        <v>14</v>
      </c>
      <c r="H15" s="13" t="s">
        <v>43</v>
      </c>
      <c r="I15" s="14">
        <v>527</v>
      </c>
    </row>
    <row r="16" spans="1:9" x14ac:dyDescent="0.25">
      <c r="A16" s="2">
        <v>1</v>
      </c>
      <c r="B16" s="2">
        <v>46</v>
      </c>
      <c r="C16" s="13">
        <f>240+(700)</f>
        <v>940</v>
      </c>
      <c r="D16" s="14" t="s">
        <v>33</v>
      </c>
      <c r="E16" s="14" t="s">
        <v>34</v>
      </c>
      <c r="F16" s="15" t="s">
        <v>18</v>
      </c>
      <c r="G16" s="15" t="s">
        <v>14</v>
      </c>
      <c r="H16" s="13" t="s">
        <v>25</v>
      </c>
      <c r="I16" s="14">
        <v>526</v>
      </c>
    </row>
    <row r="17" spans="1:9" x14ac:dyDescent="0.25">
      <c r="A17" s="2">
        <v>1</v>
      </c>
      <c r="B17" s="2">
        <v>47</v>
      </c>
      <c r="C17" s="13">
        <f>234+(700)</f>
        <v>934</v>
      </c>
      <c r="D17" s="14" t="s">
        <v>241</v>
      </c>
      <c r="E17" s="14" t="s">
        <v>242</v>
      </c>
      <c r="F17" s="15" t="s">
        <v>18</v>
      </c>
      <c r="G17" s="15" t="s">
        <v>14</v>
      </c>
      <c r="H17" s="13" t="s">
        <v>52</v>
      </c>
      <c r="I17" s="14">
        <v>525</v>
      </c>
    </row>
    <row r="18" spans="1:9" x14ac:dyDescent="0.25">
      <c r="A18" s="2">
        <v>1</v>
      </c>
      <c r="B18" s="2">
        <v>48</v>
      </c>
      <c r="C18"/>
      <c r="F18" s="1"/>
      <c r="G18" s="1"/>
    </row>
    <row r="19" spans="1:9" x14ac:dyDescent="0.25">
      <c r="A19" s="2">
        <v>1</v>
      </c>
      <c r="B19" s="2">
        <v>49</v>
      </c>
      <c r="C19" s="13">
        <f>225+(700)</f>
        <v>925</v>
      </c>
      <c r="D19" s="14" t="s">
        <v>44</v>
      </c>
      <c r="E19" s="14" t="s">
        <v>243</v>
      </c>
      <c r="F19" s="15" t="s">
        <v>18</v>
      </c>
      <c r="G19" s="15" t="s">
        <v>14</v>
      </c>
      <c r="H19" s="13" t="s">
        <v>137</v>
      </c>
      <c r="I19" s="14">
        <v>524</v>
      </c>
    </row>
    <row r="20" spans="1:9" x14ac:dyDescent="0.25">
      <c r="A20" s="2">
        <v>1</v>
      </c>
      <c r="B20" s="2">
        <v>50</v>
      </c>
      <c r="C20" s="13">
        <f>190+(700)</f>
        <v>890</v>
      </c>
      <c r="D20" s="14" t="s">
        <v>244</v>
      </c>
      <c r="E20" s="14" t="s">
        <v>245</v>
      </c>
      <c r="F20" s="15" t="s">
        <v>13</v>
      </c>
      <c r="G20" s="15" t="s">
        <v>14</v>
      </c>
      <c r="H20" s="13" t="s">
        <v>80</v>
      </c>
      <c r="I20" s="14">
        <v>524</v>
      </c>
    </row>
    <row r="21" spans="1:9" x14ac:dyDescent="0.25">
      <c r="A21" s="2">
        <v>1</v>
      </c>
      <c r="B21" s="2">
        <v>51</v>
      </c>
      <c r="C21" s="13">
        <f>229+(700)</f>
        <v>929</v>
      </c>
      <c r="D21" s="14" t="s">
        <v>23</v>
      </c>
      <c r="E21" s="14" t="s">
        <v>246</v>
      </c>
      <c r="F21" s="15" t="s">
        <v>49</v>
      </c>
      <c r="G21" s="15" t="s">
        <v>14</v>
      </c>
      <c r="H21" s="13" t="s">
        <v>25</v>
      </c>
      <c r="I21" s="14">
        <v>524</v>
      </c>
    </row>
    <row r="22" spans="1:9" x14ac:dyDescent="0.25">
      <c r="A22" s="2">
        <v>1</v>
      </c>
      <c r="B22" s="2">
        <v>52</v>
      </c>
      <c r="C22" s="13">
        <f>238+(700)</f>
        <v>938</v>
      </c>
      <c r="D22" s="14" t="s">
        <v>38</v>
      </c>
      <c r="E22" s="14" t="s">
        <v>39</v>
      </c>
      <c r="F22" s="15" t="s">
        <v>18</v>
      </c>
      <c r="G22" s="15" t="s">
        <v>14</v>
      </c>
      <c r="H22" s="13" t="s">
        <v>40</v>
      </c>
      <c r="I22" s="14">
        <v>523</v>
      </c>
    </row>
    <row r="23" spans="1:9" x14ac:dyDescent="0.25">
      <c r="A23" s="2">
        <v>1</v>
      </c>
      <c r="B23" s="2">
        <v>53</v>
      </c>
      <c r="C23" s="13">
        <f>197+(700)</f>
        <v>897</v>
      </c>
      <c r="D23" s="14" t="s">
        <v>66</v>
      </c>
      <c r="E23" s="14" t="s">
        <v>67</v>
      </c>
      <c r="F23" s="15" t="s">
        <v>13</v>
      </c>
      <c r="G23" s="15" t="s">
        <v>14</v>
      </c>
      <c r="H23" s="13" t="s">
        <v>60</v>
      </c>
      <c r="I23" s="14">
        <v>522</v>
      </c>
    </row>
    <row r="24" spans="1:9" x14ac:dyDescent="0.25">
      <c r="A24" s="2">
        <v>1</v>
      </c>
      <c r="B24" s="2">
        <v>54</v>
      </c>
      <c r="C24" s="13">
        <f>245+(700)</f>
        <v>945</v>
      </c>
      <c r="D24" s="14" t="s">
        <v>58</v>
      </c>
      <c r="E24" s="14" t="s">
        <v>59</v>
      </c>
      <c r="F24" s="15" t="s">
        <v>18</v>
      </c>
      <c r="G24" s="15" t="s">
        <v>14</v>
      </c>
      <c r="H24" s="13" t="s">
        <v>60</v>
      </c>
      <c r="I24" s="14">
        <v>521</v>
      </c>
    </row>
    <row r="25" spans="1:9" x14ac:dyDescent="0.25">
      <c r="A25" s="2">
        <v>1</v>
      </c>
      <c r="B25" s="2">
        <v>55</v>
      </c>
      <c r="C25" s="13">
        <f>207+(700)</f>
        <v>907</v>
      </c>
      <c r="D25" s="14" t="s">
        <v>247</v>
      </c>
      <c r="E25" s="14" t="s">
        <v>248</v>
      </c>
      <c r="F25" s="15" t="s">
        <v>18</v>
      </c>
      <c r="G25" s="15" t="s">
        <v>14</v>
      </c>
      <c r="H25" s="13" t="s">
        <v>249</v>
      </c>
      <c r="I25" s="14">
        <v>521</v>
      </c>
    </row>
    <row r="26" spans="1:9" x14ac:dyDescent="0.25">
      <c r="A26" s="2">
        <v>1</v>
      </c>
      <c r="B26" s="2">
        <v>56</v>
      </c>
      <c r="C26" s="13">
        <f>223+(700)</f>
        <v>923</v>
      </c>
      <c r="D26" s="14" t="s">
        <v>250</v>
      </c>
      <c r="E26" s="14" t="s">
        <v>65</v>
      </c>
      <c r="F26" s="15" t="s">
        <v>13</v>
      </c>
      <c r="G26" s="15" t="s">
        <v>14</v>
      </c>
      <c r="H26" s="13" t="s">
        <v>175</v>
      </c>
      <c r="I26" s="14">
        <v>519</v>
      </c>
    </row>
    <row r="27" spans="1:9" x14ac:dyDescent="0.25">
      <c r="A27" s="2">
        <v>1</v>
      </c>
      <c r="B27" s="2">
        <v>57</v>
      </c>
      <c r="C27" s="13">
        <f>244+(700)</f>
        <v>944</v>
      </c>
      <c r="D27" s="14" t="s">
        <v>63</v>
      </c>
      <c r="E27" s="14" t="s">
        <v>64</v>
      </c>
      <c r="F27" s="15" t="s">
        <v>18</v>
      </c>
      <c r="G27" s="15" t="s">
        <v>14</v>
      </c>
      <c r="H27" s="13" t="s">
        <v>60</v>
      </c>
      <c r="I27" s="14">
        <v>518</v>
      </c>
    </row>
    <row r="28" spans="1:9" x14ac:dyDescent="0.25">
      <c r="A28" s="2">
        <v>1</v>
      </c>
      <c r="B28" s="2">
        <v>58</v>
      </c>
      <c r="C28"/>
      <c r="F28" s="1"/>
      <c r="G28" s="1"/>
    </row>
    <row r="29" spans="1:9" x14ac:dyDescent="0.25">
      <c r="A29" s="2">
        <v>1</v>
      </c>
      <c r="B29" s="2">
        <v>59</v>
      </c>
      <c r="C29" s="13">
        <f>246+(700)</f>
        <v>946</v>
      </c>
      <c r="D29" s="14" t="s">
        <v>55</v>
      </c>
      <c r="E29" s="14" t="s">
        <v>56</v>
      </c>
      <c r="F29" s="15" t="s">
        <v>18</v>
      </c>
      <c r="G29" s="15" t="s">
        <v>14</v>
      </c>
      <c r="H29" s="13" t="s">
        <v>57</v>
      </c>
      <c r="I29" s="14">
        <v>516</v>
      </c>
    </row>
    <row r="30" spans="1:9" x14ac:dyDescent="0.25">
      <c r="A30" s="2">
        <v>1</v>
      </c>
      <c r="B30" s="2">
        <v>60</v>
      </c>
      <c r="C30" s="13">
        <f>177+(700)</f>
        <v>877</v>
      </c>
      <c r="D30" s="14" t="s">
        <v>251</v>
      </c>
      <c r="E30" s="14" t="s">
        <v>252</v>
      </c>
      <c r="F30" s="15" t="s">
        <v>13</v>
      </c>
      <c r="G30" s="15" t="s">
        <v>14</v>
      </c>
      <c r="H30" s="13" t="s">
        <v>253</v>
      </c>
      <c r="I30" s="14">
        <v>515</v>
      </c>
    </row>
    <row r="31" spans="1:9" x14ac:dyDescent="0.25">
      <c r="A31" s="2">
        <v>1</v>
      </c>
      <c r="B31" s="2">
        <v>61</v>
      </c>
      <c r="C31" s="13">
        <f>221+(700)</f>
        <v>921</v>
      </c>
      <c r="D31" s="14" t="s">
        <v>254</v>
      </c>
      <c r="E31" s="14" t="s">
        <v>59</v>
      </c>
      <c r="F31" s="15" t="s">
        <v>13</v>
      </c>
      <c r="G31" s="15" t="s">
        <v>14</v>
      </c>
      <c r="H31" s="13" t="s">
        <v>40</v>
      </c>
      <c r="I31" s="14">
        <v>514</v>
      </c>
    </row>
    <row r="32" spans="1:9" x14ac:dyDescent="0.25">
      <c r="A32" s="2">
        <v>1</v>
      </c>
      <c r="B32" s="2">
        <v>62</v>
      </c>
      <c r="C32" s="13">
        <f>201+(700)</f>
        <v>901</v>
      </c>
      <c r="D32" s="14" t="s">
        <v>255</v>
      </c>
      <c r="E32" s="14" t="s">
        <v>256</v>
      </c>
      <c r="F32" s="15" t="s">
        <v>18</v>
      </c>
      <c r="G32" s="15" t="s">
        <v>14</v>
      </c>
      <c r="H32" s="13" t="s">
        <v>15</v>
      </c>
      <c r="I32" s="14">
        <v>510</v>
      </c>
    </row>
    <row r="33" spans="1:9" x14ac:dyDescent="0.25">
      <c r="A33" s="2">
        <v>1</v>
      </c>
      <c r="B33" s="2">
        <v>63</v>
      </c>
      <c r="C33" s="13">
        <f>215+(700)</f>
        <v>915</v>
      </c>
      <c r="D33" s="14" t="s">
        <v>44</v>
      </c>
      <c r="E33" s="14" t="s">
        <v>45</v>
      </c>
      <c r="F33" s="15" t="s">
        <v>18</v>
      </c>
      <c r="G33" s="15" t="s">
        <v>14</v>
      </c>
      <c r="H33" s="13" t="s">
        <v>46</v>
      </c>
      <c r="I33" s="14">
        <v>510</v>
      </c>
    </row>
    <row r="34" spans="1:9" x14ac:dyDescent="0.25">
      <c r="A34" s="2">
        <v>1</v>
      </c>
      <c r="B34" s="2">
        <v>64</v>
      </c>
      <c r="C34" s="13">
        <f>180+(700)</f>
        <v>880</v>
      </c>
      <c r="D34" s="14" t="s">
        <v>257</v>
      </c>
      <c r="E34" s="14" t="s">
        <v>258</v>
      </c>
      <c r="F34" s="15" t="s">
        <v>13</v>
      </c>
      <c r="G34" s="15" t="s">
        <v>14</v>
      </c>
      <c r="H34" s="13" t="s">
        <v>259</v>
      </c>
      <c r="I34" s="14">
        <v>507</v>
      </c>
    </row>
    <row r="35" spans="1:9" x14ac:dyDescent="0.25">
      <c r="A35" s="2">
        <v>1</v>
      </c>
      <c r="B35" s="2">
        <v>65</v>
      </c>
      <c r="C35" s="13">
        <f>226+(700)</f>
        <v>926</v>
      </c>
      <c r="D35" s="14" t="s">
        <v>260</v>
      </c>
      <c r="E35" s="14" t="s">
        <v>261</v>
      </c>
      <c r="F35" s="15" t="s">
        <v>18</v>
      </c>
      <c r="G35" s="15" t="s">
        <v>14</v>
      </c>
      <c r="H35" s="13" t="s">
        <v>92</v>
      </c>
      <c r="I35" s="14">
        <v>506</v>
      </c>
    </row>
    <row r="36" spans="1:9" x14ac:dyDescent="0.25">
      <c r="A36" s="2">
        <v>1</v>
      </c>
      <c r="B36" s="2">
        <v>66</v>
      </c>
      <c r="C36" s="13">
        <f>176+(700)</f>
        <v>876</v>
      </c>
      <c r="D36" s="14" t="s">
        <v>41</v>
      </c>
      <c r="E36" s="14" t="s">
        <v>262</v>
      </c>
      <c r="F36" s="15" t="s">
        <v>49</v>
      </c>
      <c r="G36" s="15" t="s">
        <v>14</v>
      </c>
      <c r="H36" s="13" t="s">
        <v>46</v>
      </c>
      <c r="I36" s="14">
        <v>506</v>
      </c>
    </row>
    <row r="37" spans="1:9" x14ac:dyDescent="0.25">
      <c r="A37" s="2">
        <v>1</v>
      </c>
      <c r="B37" s="2">
        <v>67</v>
      </c>
      <c r="C37" s="13">
        <f>182+(700)</f>
        <v>882</v>
      </c>
      <c r="D37" s="14" t="s">
        <v>58</v>
      </c>
      <c r="E37" s="14" t="s">
        <v>263</v>
      </c>
      <c r="F37" s="15" t="s">
        <v>49</v>
      </c>
      <c r="G37" s="15" t="s">
        <v>14</v>
      </c>
      <c r="H37" s="13" t="s">
        <v>60</v>
      </c>
      <c r="I37" s="14">
        <v>501</v>
      </c>
    </row>
    <row r="38" spans="1:9" x14ac:dyDescent="0.25">
      <c r="A38" s="2">
        <v>1</v>
      </c>
      <c r="B38" s="2">
        <v>68</v>
      </c>
    </row>
    <row r="39" spans="1:9" x14ac:dyDescent="0.25">
      <c r="A39" s="2">
        <v>1</v>
      </c>
      <c r="B39" s="2">
        <v>69</v>
      </c>
    </row>
    <row r="40" spans="1:9" x14ac:dyDescent="0.25">
      <c r="A40" s="2">
        <v>1</v>
      </c>
      <c r="B40" s="2">
        <v>70</v>
      </c>
    </row>
    <row r="46" spans="1:9" ht="18.75" x14ac:dyDescent="0.3">
      <c r="A46" s="22" t="s">
        <v>0</v>
      </c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s="23" t="s">
        <v>230</v>
      </c>
      <c r="B47" s="23"/>
      <c r="C47" s="23"/>
      <c r="D47" s="23"/>
      <c r="E47" s="23"/>
      <c r="F47" s="23"/>
      <c r="G47" s="23"/>
      <c r="H47" s="23"/>
      <c r="I47" s="23"/>
    </row>
    <row r="48" spans="1:9" x14ac:dyDescent="0.25">
      <c r="A48" s="24" t="s">
        <v>264</v>
      </c>
      <c r="B48" s="24"/>
      <c r="C48" s="24"/>
      <c r="D48" s="24"/>
      <c r="E48" s="24"/>
      <c r="F48" s="24"/>
      <c r="G48" s="24"/>
      <c r="H48" s="24"/>
      <c r="I48" s="24"/>
    </row>
    <row r="50" spans="1:9" x14ac:dyDescent="0.25">
      <c r="A50" s="1" t="s">
        <v>3</v>
      </c>
      <c r="B50" s="1" t="s">
        <v>4</v>
      </c>
      <c r="C50" s="1" t="s">
        <v>5</v>
      </c>
      <c r="D50" s="1" t="s">
        <v>6</v>
      </c>
      <c r="E50" s="1" t="s">
        <v>7</v>
      </c>
      <c r="F50" s="1" t="s">
        <v>8</v>
      </c>
      <c r="G50" s="1" t="s">
        <v>9</v>
      </c>
      <c r="H50" s="1" t="s">
        <v>10</v>
      </c>
    </row>
    <row r="51" spans="1:9" x14ac:dyDescent="0.25">
      <c r="A51" s="2">
        <v>2</v>
      </c>
      <c r="B51" s="2">
        <v>36</v>
      </c>
    </row>
    <row r="52" spans="1:9" x14ac:dyDescent="0.25">
      <c r="A52" s="2">
        <v>2</v>
      </c>
      <c r="B52" s="2">
        <v>37</v>
      </c>
    </row>
    <row r="53" spans="1:9" x14ac:dyDescent="0.25">
      <c r="A53" s="2">
        <v>2</v>
      </c>
      <c r="B53" s="2">
        <v>38</v>
      </c>
      <c r="C53"/>
      <c r="F53" s="1"/>
      <c r="G53" s="1"/>
    </row>
    <row r="54" spans="1:9" x14ac:dyDescent="0.25">
      <c r="A54" s="2">
        <v>2</v>
      </c>
      <c r="B54" s="2">
        <v>39</v>
      </c>
      <c r="C54" s="13">
        <f>212+(700)</f>
        <v>912</v>
      </c>
      <c r="D54" s="14" t="s">
        <v>265</v>
      </c>
      <c r="E54" s="14" t="s">
        <v>266</v>
      </c>
      <c r="F54" s="15" t="s">
        <v>13</v>
      </c>
      <c r="G54" s="15" t="s">
        <v>14</v>
      </c>
      <c r="H54" s="13" t="s">
        <v>46</v>
      </c>
      <c r="I54" s="14">
        <v>577</v>
      </c>
    </row>
    <row r="55" spans="1:9" x14ac:dyDescent="0.25">
      <c r="A55" s="2">
        <v>2</v>
      </c>
      <c r="B55" s="2">
        <v>40</v>
      </c>
      <c r="C55" s="13">
        <f>232+(700)</f>
        <v>932</v>
      </c>
      <c r="D55" s="14" t="s">
        <v>58</v>
      </c>
      <c r="E55" s="14" t="s">
        <v>267</v>
      </c>
      <c r="F55" s="15" t="s">
        <v>18</v>
      </c>
      <c r="G55" s="15" t="s">
        <v>14</v>
      </c>
      <c r="H55" s="13" t="s">
        <v>137</v>
      </c>
      <c r="I55" s="14">
        <v>574</v>
      </c>
    </row>
    <row r="56" spans="1:9" x14ac:dyDescent="0.25">
      <c r="A56" s="2">
        <v>2</v>
      </c>
      <c r="B56" s="2">
        <v>41</v>
      </c>
      <c r="C56" s="13">
        <f>251+(700)</f>
        <v>951</v>
      </c>
      <c r="D56" s="14" t="s">
        <v>16</v>
      </c>
      <c r="E56" s="14" t="s">
        <v>17</v>
      </c>
      <c r="F56" s="15" t="s">
        <v>18</v>
      </c>
      <c r="G56" s="15" t="s">
        <v>14</v>
      </c>
      <c r="H56" s="13" t="s">
        <v>19</v>
      </c>
      <c r="I56" s="14">
        <v>568</v>
      </c>
    </row>
    <row r="57" spans="1:9" x14ac:dyDescent="0.25">
      <c r="A57" s="2">
        <v>2</v>
      </c>
      <c r="B57" s="2">
        <v>42</v>
      </c>
      <c r="C57" s="13">
        <f>248+(700)</f>
        <v>948</v>
      </c>
      <c r="D57" s="14" t="s">
        <v>23</v>
      </c>
      <c r="E57" s="14" t="s">
        <v>24</v>
      </c>
      <c r="F57" s="15" t="s">
        <v>13</v>
      </c>
      <c r="G57" s="15" t="s">
        <v>14</v>
      </c>
      <c r="H57" s="13" t="s">
        <v>25</v>
      </c>
      <c r="I57" s="14">
        <v>561</v>
      </c>
    </row>
    <row r="58" spans="1:9" x14ac:dyDescent="0.25">
      <c r="A58" s="2">
        <v>2</v>
      </c>
      <c r="B58" s="2">
        <v>43</v>
      </c>
      <c r="C58" s="13">
        <f>250+(700)</f>
        <v>950</v>
      </c>
      <c r="D58" s="14" t="s">
        <v>11</v>
      </c>
      <c r="E58" s="14" t="s">
        <v>12</v>
      </c>
      <c r="F58" s="15" t="s">
        <v>13</v>
      </c>
      <c r="G58" s="15" t="s">
        <v>14</v>
      </c>
      <c r="H58" s="13" t="s">
        <v>15</v>
      </c>
      <c r="I58" s="14">
        <v>553</v>
      </c>
    </row>
    <row r="59" spans="1:9" x14ac:dyDescent="0.25">
      <c r="A59" s="2">
        <v>2</v>
      </c>
      <c r="B59" s="2">
        <v>44</v>
      </c>
      <c r="C59" s="13">
        <f>209+(700)</f>
        <v>909</v>
      </c>
      <c r="D59" s="14" t="s">
        <v>268</v>
      </c>
      <c r="E59" s="14" t="s">
        <v>269</v>
      </c>
      <c r="F59" s="15" t="s">
        <v>18</v>
      </c>
      <c r="G59" s="15" t="s">
        <v>14</v>
      </c>
      <c r="H59" s="13" t="s">
        <v>270</v>
      </c>
      <c r="I59" s="14">
        <v>551</v>
      </c>
    </row>
    <row r="60" spans="1:9" x14ac:dyDescent="0.25">
      <c r="A60" s="2">
        <v>2</v>
      </c>
      <c r="B60" s="2">
        <v>45</v>
      </c>
      <c r="C60" s="13">
        <f>236+(700)</f>
        <v>936</v>
      </c>
      <c r="D60" s="14" t="s">
        <v>20</v>
      </c>
      <c r="E60" s="14" t="s">
        <v>21</v>
      </c>
      <c r="F60" s="15" t="s">
        <v>13</v>
      </c>
      <c r="G60" s="15" t="s">
        <v>14</v>
      </c>
      <c r="H60" s="13" t="s">
        <v>22</v>
      </c>
      <c r="I60" s="14">
        <v>550</v>
      </c>
    </row>
    <row r="61" spans="1:9" x14ac:dyDescent="0.25">
      <c r="A61" s="2">
        <v>2</v>
      </c>
      <c r="B61" s="2">
        <v>46</v>
      </c>
      <c r="C61" s="13">
        <v>953</v>
      </c>
      <c r="D61" s="14" t="s">
        <v>41</v>
      </c>
      <c r="E61" s="14" t="s">
        <v>42</v>
      </c>
      <c r="F61" s="13" t="s">
        <v>18</v>
      </c>
      <c r="G61" s="15" t="s">
        <v>14</v>
      </c>
      <c r="H61" s="13" t="s">
        <v>43</v>
      </c>
      <c r="I61" s="14">
        <v>549</v>
      </c>
    </row>
    <row r="62" spans="1:9" x14ac:dyDescent="0.25">
      <c r="A62" s="2">
        <v>2</v>
      </c>
      <c r="B62" s="2">
        <v>47</v>
      </c>
      <c r="C62" s="13">
        <f>200+(700)</f>
        <v>900</v>
      </c>
      <c r="D62" s="14" t="s">
        <v>271</v>
      </c>
      <c r="E62" s="14" t="s">
        <v>272</v>
      </c>
      <c r="F62" s="15" t="s">
        <v>49</v>
      </c>
      <c r="G62" s="15" t="s">
        <v>14</v>
      </c>
      <c r="H62" s="13" t="s">
        <v>15</v>
      </c>
      <c r="I62" s="14">
        <v>548</v>
      </c>
    </row>
    <row r="63" spans="1:9" x14ac:dyDescent="0.25">
      <c r="A63" s="2">
        <v>2</v>
      </c>
      <c r="B63" s="2">
        <v>48</v>
      </c>
      <c r="C63"/>
      <c r="F63" s="1"/>
      <c r="G63" s="1"/>
    </row>
    <row r="64" spans="1:9" x14ac:dyDescent="0.25">
      <c r="A64" s="2">
        <v>2</v>
      </c>
      <c r="B64" s="2">
        <v>49</v>
      </c>
      <c r="C64" s="13">
        <f>188+(700)</f>
        <v>888</v>
      </c>
      <c r="D64" s="14" t="s">
        <v>273</v>
      </c>
      <c r="E64" s="14" t="s">
        <v>274</v>
      </c>
      <c r="F64" s="15" t="s">
        <v>18</v>
      </c>
      <c r="G64" s="15" t="s">
        <v>14</v>
      </c>
      <c r="H64" s="13" t="s">
        <v>92</v>
      </c>
      <c r="I64" s="14">
        <v>547</v>
      </c>
    </row>
    <row r="65" spans="1:9" x14ac:dyDescent="0.25">
      <c r="A65" s="2">
        <v>2</v>
      </c>
      <c r="B65" s="2">
        <v>50</v>
      </c>
      <c r="C65" s="13">
        <f>235+(700)</f>
        <v>935</v>
      </c>
      <c r="D65" s="14" t="s">
        <v>275</v>
      </c>
      <c r="E65" s="14" t="s">
        <v>206</v>
      </c>
      <c r="F65" s="15" t="s">
        <v>18</v>
      </c>
      <c r="G65" s="15" t="s">
        <v>14</v>
      </c>
      <c r="H65" s="13" t="s">
        <v>83</v>
      </c>
      <c r="I65" s="14">
        <v>546</v>
      </c>
    </row>
    <row r="66" spans="1:9" x14ac:dyDescent="0.25">
      <c r="A66" s="2">
        <v>2</v>
      </c>
      <c r="B66" s="2">
        <v>51</v>
      </c>
      <c r="C66" s="13">
        <f>213+(700)</f>
        <v>913</v>
      </c>
      <c r="D66" s="14" t="s">
        <v>26</v>
      </c>
      <c r="E66" s="14" t="s">
        <v>27</v>
      </c>
      <c r="F66" s="15" t="s">
        <v>13</v>
      </c>
      <c r="G66" s="15" t="s">
        <v>14</v>
      </c>
      <c r="H66" s="13" t="s">
        <v>25</v>
      </c>
      <c r="I66" s="14">
        <v>545</v>
      </c>
    </row>
    <row r="67" spans="1:9" x14ac:dyDescent="0.25">
      <c r="A67" s="2">
        <v>2</v>
      </c>
      <c r="B67" s="2">
        <v>52</v>
      </c>
      <c r="C67" s="13">
        <v>842</v>
      </c>
      <c r="D67" s="14" t="s">
        <v>30</v>
      </c>
      <c r="E67" s="14" t="s">
        <v>31</v>
      </c>
      <c r="F67" s="15" t="s">
        <v>18</v>
      </c>
      <c r="G67" s="15" t="s">
        <v>14</v>
      </c>
      <c r="H67" s="13" t="s">
        <v>32</v>
      </c>
      <c r="I67" s="14">
        <v>543</v>
      </c>
    </row>
    <row r="68" spans="1:9" x14ac:dyDescent="0.25">
      <c r="A68" s="2">
        <v>2</v>
      </c>
      <c r="B68" s="2">
        <v>53</v>
      </c>
      <c r="C68" s="13">
        <f>249+(700)</f>
        <v>949</v>
      </c>
      <c r="D68" s="14" t="s">
        <v>11</v>
      </c>
      <c r="E68" s="14" t="s">
        <v>48</v>
      </c>
      <c r="F68" s="15" t="s">
        <v>49</v>
      </c>
      <c r="G68" s="15" t="s">
        <v>14</v>
      </c>
      <c r="H68" s="13" t="s">
        <v>15</v>
      </c>
      <c r="I68" s="14">
        <v>542</v>
      </c>
    </row>
    <row r="69" spans="1:9" x14ac:dyDescent="0.25">
      <c r="A69" s="2">
        <v>2</v>
      </c>
      <c r="B69" s="2">
        <v>54</v>
      </c>
      <c r="C69" s="13">
        <f>243+(700)</f>
        <v>943</v>
      </c>
      <c r="D69" s="14" t="s">
        <v>28</v>
      </c>
      <c r="E69" s="14" t="s">
        <v>29</v>
      </c>
      <c r="F69" s="15" t="s">
        <v>18</v>
      </c>
      <c r="G69" s="15" t="s">
        <v>14</v>
      </c>
      <c r="H69" s="13" t="s">
        <v>22</v>
      </c>
      <c r="I69" s="14">
        <v>539</v>
      </c>
    </row>
    <row r="70" spans="1:9" x14ac:dyDescent="0.25">
      <c r="A70" s="2">
        <v>2</v>
      </c>
      <c r="B70" s="2">
        <v>55</v>
      </c>
      <c r="C70" s="13">
        <f>220+(700)</f>
        <v>920</v>
      </c>
      <c r="D70" s="14" t="s">
        <v>276</v>
      </c>
      <c r="E70" s="14" t="s">
        <v>277</v>
      </c>
      <c r="F70" s="15" t="s">
        <v>13</v>
      </c>
      <c r="G70" s="15" t="s">
        <v>14</v>
      </c>
      <c r="H70" s="13" t="s">
        <v>57</v>
      </c>
      <c r="I70" s="14">
        <v>538</v>
      </c>
    </row>
    <row r="71" spans="1:9" x14ac:dyDescent="0.25">
      <c r="A71" s="2">
        <v>2</v>
      </c>
      <c r="B71" s="2">
        <v>56</v>
      </c>
      <c r="C71" s="13">
        <f>198+(700)</f>
        <v>898</v>
      </c>
      <c r="D71" s="14" t="s">
        <v>278</v>
      </c>
      <c r="E71" s="14" t="s">
        <v>279</v>
      </c>
      <c r="F71" s="15" t="s">
        <v>18</v>
      </c>
      <c r="G71" s="15" t="s">
        <v>14</v>
      </c>
      <c r="H71" s="13" t="s">
        <v>52</v>
      </c>
      <c r="I71" s="14">
        <v>538</v>
      </c>
    </row>
    <row r="72" spans="1:9" x14ac:dyDescent="0.25">
      <c r="A72" s="2">
        <v>2</v>
      </c>
      <c r="B72" s="2">
        <v>57</v>
      </c>
      <c r="C72" s="13">
        <f>210+(700)</f>
        <v>910</v>
      </c>
      <c r="D72" s="14" t="s">
        <v>68</v>
      </c>
      <c r="E72" s="14" t="s">
        <v>69</v>
      </c>
      <c r="F72" s="15" t="s">
        <v>18</v>
      </c>
      <c r="G72" s="15" t="s">
        <v>14</v>
      </c>
      <c r="H72" s="13" t="s">
        <v>43</v>
      </c>
      <c r="I72" s="14">
        <v>537</v>
      </c>
    </row>
    <row r="73" spans="1:9" x14ac:dyDescent="0.25">
      <c r="A73" s="2">
        <v>2</v>
      </c>
      <c r="B73" s="2">
        <v>58</v>
      </c>
      <c r="C73"/>
    </row>
    <row r="74" spans="1:9" x14ac:dyDescent="0.25">
      <c r="A74" s="2">
        <v>2</v>
      </c>
      <c r="B74" s="2">
        <v>59</v>
      </c>
      <c r="C74" s="13">
        <f>228+(700)</f>
        <v>928</v>
      </c>
      <c r="D74" s="14" t="s">
        <v>280</v>
      </c>
      <c r="E74" s="14" t="s">
        <v>281</v>
      </c>
      <c r="F74" s="15" t="s">
        <v>13</v>
      </c>
      <c r="G74" s="15" t="s">
        <v>14</v>
      </c>
      <c r="H74" s="13" t="s">
        <v>57</v>
      </c>
      <c r="I74" s="14">
        <v>537</v>
      </c>
    </row>
    <row r="75" spans="1:9" x14ac:dyDescent="0.25">
      <c r="A75" s="2">
        <v>2</v>
      </c>
      <c r="B75" s="2">
        <v>60</v>
      </c>
      <c r="C75" s="13">
        <f>186+(700)</f>
        <v>886</v>
      </c>
      <c r="D75" s="14" t="s">
        <v>282</v>
      </c>
      <c r="E75" s="14" t="s">
        <v>59</v>
      </c>
      <c r="F75" s="13" t="s">
        <v>13</v>
      </c>
      <c r="G75" s="15" t="s">
        <v>14</v>
      </c>
      <c r="H75" s="13" t="s">
        <v>80</v>
      </c>
      <c r="I75" s="14">
        <v>536</v>
      </c>
    </row>
    <row r="76" spans="1:9" x14ac:dyDescent="0.25">
      <c r="A76" s="2">
        <v>2</v>
      </c>
      <c r="B76" s="2">
        <v>61</v>
      </c>
      <c r="C76" s="13">
        <f>214+(700)</f>
        <v>914</v>
      </c>
      <c r="D76" s="14" t="s">
        <v>283</v>
      </c>
      <c r="E76" s="14" t="s">
        <v>284</v>
      </c>
      <c r="F76" s="15" t="s">
        <v>49</v>
      </c>
      <c r="G76" s="15" t="s">
        <v>14</v>
      </c>
      <c r="H76" s="13" t="s">
        <v>52</v>
      </c>
      <c r="I76" s="14">
        <v>535</v>
      </c>
    </row>
    <row r="77" spans="1:9" x14ac:dyDescent="0.25">
      <c r="A77" s="2">
        <v>2</v>
      </c>
      <c r="B77" s="2">
        <v>62</v>
      </c>
      <c r="C77" s="13">
        <f>230+(700)</f>
        <v>930</v>
      </c>
      <c r="D77" s="14" t="s">
        <v>23</v>
      </c>
      <c r="E77" s="14" t="s">
        <v>285</v>
      </c>
      <c r="F77" s="15" t="s">
        <v>18</v>
      </c>
      <c r="G77" s="15" t="s">
        <v>14</v>
      </c>
      <c r="H77" s="13" t="s">
        <v>25</v>
      </c>
      <c r="I77" s="14">
        <v>535</v>
      </c>
    </row>
    <row r="78" spans="1:9" x14ac:dyDescent="0.25">
      <c r="A78" s="2">
        <v>2</v>
      </c>
      <c r="B78" s="2">
        <v>63</v>
      </c>
      <c r="C78" s="13">
        <f>219+(700)</f>
        <v>919</v>
      </c>
      <c r="D78" s="14" t="s">
        <v>286</v>
      </c>
      <c r="E78" s="14" t="s">
        <v>287</v>
      </c>
      <c r="F78" s="15" t="s">
        <v>18</v>
      </c>
      <c r="G78" s="15" t="s">
        <v>14</v>
      </c>
      <c r="H78" s="13" t="s">
        <v>25</v>
      </c>
      <c r="I78" s="14">
        <v>535</v>
      </c>
    </row>
    <row r="79" spans="1:9" x14ac:dyDescent="0.25">
      <c r="A79" s="2">
        <v>2</v>
      </c>
      <c r="B79" s="2">
        <v>64</v>
      </c>
      <c r="C79" s="13">
        <f>175+(700)</f>
        <v>875</v>
      </c>
      <c r="D79" s="14" t="s">
        <v>121</v>
      </c>
      <c r="E79" s="14" t="s">
        <v>288</v>
      </c>
      <c r="F79" s="15" t="s">
        <v>18</v>
      </c>
      <c r="G79" s="15" t="s">
        <v>14</v>
      </c>
      <c r="H79" s="13" t="s">
        <v>43</v>
      </c>
      <c r="I79" s="14">
        <v>534</v>
      </c>
    </row>
    <row r="80" spans="1:9" x14ac:dyDescent="0.25">
      <c r="A80" s="2">
        <v>2</v>
      </c>
      <c r="B80" s="2">
        <v>65</v>
      </c>
      <c r="C80" s="13">
        <v>835</v>
      </c>
      <c r="D80" s="14" t="s">
        <v>41</v>
      </c>
      <c r="E80" s="14" t="s">
        <v>65</v>
      </c>
      <c r="F80" s="15" t="s">
        <v>49</v>
      </c>
      <c r="G80" s="15" t="s">
        <v>14</v>
      </c>
      <c r="H80" s="13" t="s">
        <v>43</v>
      </c>
      <c r="I80" s="14">
        <v>533</v>
      </c>
    </row>
    <row r="81" spans="1:9" x14ac:dyDescent="0.25">
      <c r="A81" s="2">
        <v>2</v>
      </c>
      <c r="B81" s="2">
        <v>66</v>
      </c>
      <c r="C81" s="13">
        <f>241+(700)</f>
        <v>941</v>
      </c>
      <c r="D81" s="14" t="s">
        <v>50</v>
      </c>
      <c r="E81" s="14" t="s">
        <v>51</v>
      </c>
      <c r="F81" s="15" t="s">
        <v>13</v>
      </c>
      <c r="G81" s="15" t="s">
        <v>14</v>
      </c>
      <c r="H81" s="13" t="s">
        <v>52</v>
      </c>
      <c r="I81" s="14">
        <v>531</v>
      </c>
    </row>
    <row r="82" spans="1:9" x14ac:dyDescent="0.25">
      <c r="A82" s="2">
        <v>2</v>
      </c>
      <c r="B82" s="2">
        <v>67</v>
      </c>
      <c r="C82" s="13">
        <f>239+(700)</f>
        <v>939</v>
      </c>
      <c r="D82" s="14" t="s">
        <v>53</v>
      </c>
      <c r="E82" s="14" t="s">
        <v>54</v>
      </c>
      <c r="F82" s="15" t="s">
        <v>18</v>
      </c>
      <c r="G82" s="15" t="s">
        <v>14</v>
      </c>
      <c r="H82" s="13" t="s">
        <v>15</v>
      </c>
      <c r="I82" s="14">
        <v>531</v>
      </c>
    </row>
    <row r="83" spans="1:9" x14ac:dyDescent="0.25">
      <c r="A83" s="2">
        <v>2</v>
      </c>
      <c r="B83" s="2">
        <v>68</v>
      </c>
      <c r="C83" s="13">
        <f>174+(700)</f>
        <v>874</v>
      </c>
      <c r="D83" s="14" t="s">
        <v>121</v>
      </c>
      <c r="E83" s="14" t="s">
        <v>289</v>
      </c>
      <c r="F83" s="15" t="s">
        <v>49</v>
      </c>
      <c r="G83" s="15" t="s">
        <v>14</v>
      </c>
      <c r="H83" s="13" t="s">
        <v>43</v>
      </c>
      <c r="I83" s="14">
        <v>530</v>
      </c>
    </row>
    <row r="84" spans="1:9" x14ac:dyDescent="0.25">
      <c r="A84" s="2">
        <v>2</v>
      </c>
      <c r="B84" s="2">
        <v>69</v>
      </c>
    </row>
    <row r="85" spans="1:9" x14ac:dyDescent="0.25">
      <c r="A85" s="2">
        <v>2</v>
      </c>
      <c r="B85" s="2">
        <v>70</v>
      </c>
    </row>
    <row r="91" spans="1:9" ht="18.75" x14ac:dyDescent="0.3">
      <c r="A91" s="22" t="s">
        <v>0</v>
      </c>
      <c r="B91" s="22"/>
      <c r="C91" s="22"/>
      <c r="D91" s="22"/>
      <c r="E91" s="22"/>
      <c r="F91" s="22"/>
      <c r="G91" s="22"/>
      <c r="H91" s="22"/>
      <c r="I91" s="22"/>
    </row>
    <row r="92" spans="1:9" x14ac:dyDescent="0.25">
      <c r="A92" s="23" t="s">
        <v>230</v>
      </c>
      <c r="B92" s="23"/>
      <c r="C92" s="23"/>
      <c r="D92" s="23"/>
      <c r="E92" s="23"/>
      <c r="F92" s="23"/>
      <c r="G92" s="23"/>
      <c r="H92" s="23"/>
      <c r="I92" s="23"/>
    </row>
    <row r="93" spans="1:9" x14ac:dyDescent="0.25">
      <c r="A93" s="24" t="s">
        <v>290</v>
      </c>
      <c r="B93" s="24"/>
      <c r="C93" s="24"/>
      <c r="D93" s="24"/>
      <c r="E93" s="24"/>
      <c r="F93" s="24"/>
      <c r="G93" s="24"/>
      <c r="H93" s="24"/>
      <c r="I93" s="24"/>
    </row>
    <row r="95" spans="1:9" x14ac:dyDescent="0.25">
      <c r="A95" s="1" t="s">
        <v>3</v>
      </c>
      <c r="B95" s="1" t="s">
        <v>4</v>
      </c>
      <c r="C95" s="1" t="s">
        <v>5</v>
      </c>
      <c r="D95" s="1" t="s">
        <v>6</v>
      </c>
      <c r="E95" s="1" t="s">
        <v>7</v>
      </c>
      <c r="F95" s="1" t="s">
        <v>8</v>
      </c>
      <c r="G95" s="1" t="s">
        <v>9</v>
      </c>
      <c r="H95" s="1" t="s">
        <v>10</v>
      </c>
    </row>
    <row r="96" spans="1:9" x14ac:dyDescent="0.25">
      <c r="A96" s="2">
        <v>3</v>
      </c>
      <c r="B96" s="2">
        <v>36</v>
      </c>
    </row>
    <row r="97" spans="1:9" x14ac:dyDescent="0.25">
      <c r="A97" s="2">
        <v>3</v>
      </c>
      <c r="B97" s="2">
        <v>37</v>
      </c>
    </row>
    <row r="98" spans="1:9" x14ac:dyDescent="0.25">
      <c r="A98" s="2">
        <v>3</v>
      </c>
      <c r="B98" s="2">
        <v>38</v>
      </c>
      <c r="C98"/>
      <c r="F98" s="1"/>
      <c r="G98" s="1"/>
    </row>
    <row r="99" spans="1:9" x14ac:dyDescent="0.25">
      <c r="A99" s="2">
        <v>3</v>
      </c>
      <c r="B99" s="2">
        <v>39</v>
      </c>
      <c r="C99" s="13">
        <f>189+(700)</f>
        <v>889</v>
      </c>
      <c r="D99" s="14" t="s">
        <v>291</v>
      </c>
      <c r="E99" s="14" t="s">
        <v>292</v>
      </c>
      <c r="F99" s="15" t="s">
        <v>18</v>
      </c>
      <c r="G99" s="15" t="s">
        <v>14</v>
      </c>
      <c r="H99" s="13" t="s">
        <v>92</v>
      </c>
      <c r="I99" s="14">
        <v>504</v>
      </c>
    </row>
    <row r="100" spans="1:9" x14ac:dyDescent="0.25">
      <c r="A100" s="2">
        <v>3</v>
      </c>
      <c r="B100" s="2">
        <v>40</v>
      </c>
      <c r="C100" s="13">
        <f>217+(700)</f>
        <v>917</v>
      </c>
      <c r="D100" s="14" t="s">
        <v>293</v>
      </c>
      <c r="E100" s="14" t="s">
        <v>294</v>
      </c>
      <c r="F100" s="15" t="s">
        <v>18</v>
      </c>
      <c r="G100" s="15" t="s">
        <v>14</v>
      </c>
      <c r="H100" s="13" t="s">
        <v>83</v>
      </c>
      <c r="I100" s="14">
        <v>502</v>
      </c>
    </row>
    <row r="101" spans="1:9" x14ac:dyDescent="0.25">
      <c r="A101" s="2">
        <v>3</v>
      </c>
      <c r="B101" s="2">
        <v>41</v>
      </c>
      <c r="C101" s="13">
        <f>233+(700)</f>
        <v>933</v>
      </c>
      <c r="D101" s="14" t="s">
        <v>187</v>
      </c>
      <c r="E101" s="14" t="s">
        <v>295</v>
      </c>
      <c r="F101" s="15" t="s">
        <v>18</v>
      </c>
      <c r="G101" s="15" t="s">
        <v>14</v>
      </c>
      <c r="H101" s="13" t="s">
        <v>60</v>
      </c>
      <c r="I101" s="14">
        <v>502</v>
      </c>
    </row>
    <row r="102" spans="1:9" x14ac:dyDescent="0.25">
      <c r="A102" s="2">
        <v>3</v>
      </c>
      <c r="B102" s="2">
        <v>42</v>
      </c>
      <c r="C102" s="13">
        <f>181+(700)</f>
        <v>881</v>
      </c>
      <c r="D102" s="14" t="s">
        <v>296</v>
      </c>
      <c r="E102" s="14" t="s">
        <v>36</v>
      </c>
      <c r="F102" s="15" t="s">
        <v>18</v>
      </c>
      <c r="G102" s="15" t="s">
        <v>14</v>
      </c>
      <c r="H102" s="13" t="s">
        <v>83</v>
      </c>
      <c r="I102" s="14">
        <v>500</v>
      </c>
    </row>
    <row r="103" spans="1:9" x14ac:dyDescent="0.25">
      <c r="A103" s="2">
        <v>3</v>
      </c>
      <c r="B103" s="2">
        <v>43</v>
      </c>
      <c r="C103" s="13">
        <f>216+(700)</f>
        <v>916</v>
      </c>
      <c r="D103" s="14" t="s">
        <v>297</v>
      </c>
      <c r="E103" s="14" t="s">
        <v>71</v>
      </c>
      <c r="F103" s="15" t="s">
        <v>18</v>
      </c>
      <c r="G103" s="15" t="s">
        <v>14</v>
      </c>
      <c r="H103" s="13" t="s">
        <v>57</v>
      </c>
      <c r="I103" s="14">
        <v>499</v>
      </c>
    </row>
    <row r="104" spans="1:9" x14ac:dyDescent="0.25">
      <c r="A104" s="2">
        <v>3</v>
      </c>
      <c r="B104" s="2">
        <v>44</v>
      </c>
      <c r="C104" s="13">
        <f>194+(700)</f>
        <v>894</v>
      </c>
      <c r="D104" s="14" t="s">
        <v>298</v>
      </c>
      <c r="E104" s="14" t="s">
        <v>299</v>
      </c>
      <c r="F104" s="15" t="s">
        <v>49</v>
      </c>
      <c r="G104" s="15" t="s">
        <v>14</v>
      </c>
      <c r="H104" s="13" t="s">
        <v>175</v>
      </c>
      <c r="I104" s="14">
        <v>498</v>
      </c>
    </row>
    <row r="105" spans="1:9" x14ac:dyDescent="0.25">
      <c r="A105" s="2">
        <v>3</v>
      </c>
      <c r="B105" s="2">
        <v>45</v>
      </c>
      <c r="C105" s="13">
        <f>199+(700)</f>
        <v>899</v>
      </c>
      <c r="D105" s="14" t="s">
        <v>300</v>
      </c>
      <c r="E105" s="14" t="s">
        <v>301</v>
      </c>
      <c r="F105" s="15" t="s">
        <v>13</v>
      </c>
      <c r="G105" s="15" t="s">
        <v>14</v>
      </c>
      <c r="H105" s="13" t="s">
        <v>43</v>
      </c>
      <c r="I105" s="14">
        <v>498</v>
      </c>
    </row>
    <row r="106" spans="1:9" x14ac:dyDescent="0.25">
      <c r="A106" s="2">
        <v>3</v>
      </c>
      <c r="B106" s="2">
        <v>46</v>
      </c>
      <c r="C106" s="13">
        <f>204+(700)</f>
        <v>904</v>
      </c>
      <c r="D106" s="14" t="s">
        <v>302</v>
      </c>
      <c r="E106" s="14" t="s">
        <v>303</v>
      </c>
      <c r="F106" s="15" t="s">
        <v>18</v>
      </c>
      <c r="G106" s="15" t="s">
        <v>14</v>
      </c>
      <c r="H106" s="13" t="s">
        <v>304</v>
      </c>
      <c r="I106" s="14">
        <v>498</v>
      </c>
    </row>
    <row r="107" spans="1:9" x14ac:dyDescent="0.25">
      <c r="A107" s="2">
        <v>3</v>
      </c>
      <c r="B107" s="2">
        <v>47</v>
      </c>
    </row>
    <row r="108" spans="1:9" x14ac:dyDescent="0.25">
      <c r="A108" s="2">
        <v>3</v>
      </c>
      <c r="B108" s="2">
        <v>48</v>
      </c>
      <c r="C108" s="13">
        <f>208+(700)</f>
        <v>908</v>
      </c>
      <c r="D108" s="14" t="s">
        <v>305</v>
      </c>
      <c r="E108" s="14" t="s">
        <v>306</v>
      </c>
      <c r="F108" s="15" t="s">
        <v>18</v>
      </c>
      <c r="G108" s="15" t="s">
        <v>14</v>
      </c>
      <c r="H108" s="13" t="s">
        <v>196</v>
      </c>
      <c r="I108" s="14">
        <v>497</v>
      </c>
    </row>
    <row r="109" spans="1:9" x14ac:dyDescent="0.25">
      <c r="A109" s="2">
        <v>3</v>
      </c>
      <c r="B109" s="2">
        <v>49</v>
      </c>
      <c r="C109" s="13">
        <f>206+(700)</f>
        <v>906</v>
      </c>
      <c r="D109" s="14" t="s">
        <v>168</v>
      </c>
      <c r="E109" s="14" t="s">
        <v>307</v>
      </c>
      <c r="F109" s="15" t="s">
        <v>49</v>
      </c>
      <c r="G109" s="15" t="s">
        <v>14</v>
      </c>
      <c r="H109" s="13" t="s">
        <v>46</v>
      </c>
      <c r="I109" s="14">
        <v>496</v>
      </c>
    </row>
    <row r="110" spans="1:9" x14ac:dyDescent="0.25">
      <c r="A110" s="2">
        <v>3</v>
      </c>
      <c r="B110" s="2">
        <v>50</v>
      </c>
      <c r="C110" s="13">
        <f>179+(700)</f>
        <v>879</v>
      </c>
      <c r="D110" s="14" t="s">
        <v>308</v>
      </c>
      <c r="E110" s="14" t="s">
        <v>309</v>
      </c>
      <c r="F110" s="15" t="s">
        <v>18</v>
      </c>
      <c r="G110" s="15" t="s">
        <v>14</v>
      </c>
      <c r="H110" s="13" t="s">
        <v>80</v>
      </c>
      <c r="I110" s="14">
        <v>495</v>
      </c>
    </row>
    <row r="111" spans="1:9" x14ac:dyDescent="0.25">
      <c r="A111" s="2">
        <v>3</v>
      </c>
      <c r="B111" s="2">
        <v>51</v>
      </c>
      <c r="C111" s="13">
        <f>192+(700)</f>
        <v>892</v>
      </c>
      <c r="D111" s="14" t="s">
        <v>310</v>
      </c>
      <c r="E111" s="14" t="s">
        <v>311</v>
      </c>
      <c r="F111" s="15" t="s">
        <v>13</v>
      </c>
      <c r="G111" s="15" t="s">
        <v>14</v>
      </c>
      <c r="H111" s="13" t="s">
        <v>125</v>
      </c>
      <c r="I111" s="14">
        <v>492</v>
      </c>
    </row>
    <row r="112" spans="1:9" x14ac:dyDescent="0.25">
      <c r="A112" s="2">
        <v>3</v>
      </c>
      <c r="B112" s="2">
        <v>52</v>
      </c>
      <c r="C112" s="13">
        <f>196+(700)</f>
        <v>896</v>
      </c>
      <c r="D112" s="14" t="s">
        <v>86</v>
      </c>
      <c r="E112" s="14" t="s">
        <v>312</v>
      </c>
      <c r="F112" s="15" t="s">
        <v>13</v>
      </c>
      <c r="G112" s="15" t="s">
        <v>14</v>
      </c>
      <c r="H112" s="13" t="s">
        <v>60</v>
      </c>
      <c r="I112" s="14">
        <v>492</v>
      </c>
    </row>
    <row r="113" spans="1:9" x14ac:dyDescent="0.25">
      <c r="A113" s="2">
        <v>3</v>
      </c>
      <c r="B113" s="2">
        <v>53</v>
      </c>
      <c r="C113" s="13">
        <f>193+(700)</f>
        <v>893</v>
      </c>
      <c r="D113" s="14" t="s">
        <v>313</v>
      </c>
      <c r="E113" s="14" t="s">
        <v>311</v>
      </c>
      <c r="F113" s="15" t="s">
        <v>49</v>
      </c>
      <c r="G113" s="15" t="s">
        <v>14</v>
      </c>
      <c r="H113" s="13" t="s">
        <v>92</v>
      </c>
      <c r="I113" s="14">
        <v>491</v>
      </c>
    </row>
    <row r="114" spans="1:9" x14ac:dyDescent="0.25">
      <c r="A114" s="2">
        <v>3</v>
      </c>
      <c r="B114" s="2">
        <v>54</v>
      </c>
      <c r="C114" s="13">
        <f>202+(700)</f>
        <v>902</v>
      </c>
      <c r="D114" s="14" t="s">
        <v>41</v>
      </c>
      <c r="E114" s="14" t="s">
        <v>314</v>
      </c>
      <c r="F114" s="15" t="s">
        <v>18</v>
      </c>
      <c r="G114" s="15" t="s">
        <v>14</v>
      </c>
      <c r="H114" s="13" t="s">
        <v>46</v>
      </c>
      <c r="I114" s="14">
        <v>485</v>
      </c>
    </row>
    <row r="115" spans="1:9" x14ac:dyDescent="0.25">
      <c r="A115" s="2">
        <v>3</v>
      </c>
      <c r="B115" s="2">
        <v>55</v>
      </c>
      <c r="C115" s="13">
        <f>224+(700)</f>
        <v>924</v>
      </c>
      <c r="D115" s="14" t="s">
        <v>315</v>
      </c>
      <c r="E115" s="14" t="s">
        <v>316</v>
      </c>
      <c r="F115" s="15" t="s">
        <v>18</v>
      </c>
      <c r="G115" s="15" t="s">
        <v>14</v>
      </c>
      <c r="H115" s="13" t="s">
        <v>92</v>
      </c>
      <c r="I115" s="14">
        <v>484</v>
      </c>
    </row>
    <row r="116" spans="1:9" x14ac:dyDescent="0.25">
      <c r="A116" s="2">
        <v>3</v>
      </c>
      <c r="B116" s="2">
        <v>56</v>
      </c>
    </row>
    <row r="117" spans="1:9" x14ac:dyDescent="0.25">
      <c r="A117" s="2">
        <v>3</v>
      </c>
      <c r="B117" s="2">
        <v>57</v>
      </c>
      <c r="C117" s="13">
        <f>211+(700)</f>
        <v>911</v>
      </c>
      <c r="D117" s="14" t="s">
        <v>310</v>
      </c>
      <c r="E117" s="14" t="s">
        <v>317</v>
      </c>
      <c r="F117" s="15" t="s">
        <v>18</v>
      </c>
      <c r="G117" s="15" t="s">
        <v>14</v>
      </c>
      <c r="H117" s="13" t="s">
        <v>318</v>
      </c>
      <c r="I117" s="14">
        <v>479</v>
      </c>
    </row>
    <row r="118" spans="1:9" x14ac:dyDescent="0.25">
      <c r="A118" s="2">
        <v>3</v>
      </c>
      <c r="B118" s="2">
        <v>58</v>
      </c>
      <c r="C118" s="13">
        <f>178+(700)</f>
        <v>878</v>
      </c>
      <c r="D118" s="14" t="s">
        <v>319</v>
      </c>
      <c r="E118" s="14" t="s">
        <v>320</v>
      </c>
      <c r="F118" s="15" t="s">
        <v>13</v>
      </c>
      <c r="G118" s="15" t="s">
        <v>14</v>
      </c>
      <c r="H118" s="13" t="s">
        <v>25</v>
      </c>
      <c r="I118" s="14">
        <v>476</v>
      </c>
    </row>
    <row r="119" spans="1:9" x14ac:dyDescent="0.25">
      <c r="A119" s="2">
        <v>3</v>
      </c>
      <c r="B119" s="2">
        <v>59</v>
      </c>
      <c r="C119" s="13">
        <f>191+(700)</f>
        <v>891</v>
      </c>
      <c r="D119" s="14" t="s">
        <v>321</v>
      </c>
      <c r="E119" s="14" t="s">
        <v>258</v>
      </c>
      <c r="F119" s="15" t="s">
        <v>13</v>
      </c>
      <c r="G119" s="15" t="s">
        <v>14</v>
      </c>
      <c r="H119" s="13" t="s">
        <v>57</v>
      </c>
      <c r="I119" s="14">
        <v>475</v>
      </c>
    </row>
    <row r="120" spans="1:9" x14ac:dyDescent="0.25">
      <c r="A120" s="2">
        <v>3</v>
      </c>
      <c r="B120" s="2">
        <v>60</v>
      </c>
      <c r="C120" s="13">
        <f>187+(700)</f>
        <v>887</v>
      </c>
      <c r="D120" s="14" t="s">
        <v>322</v>
      </c>
      <c r="E120" s="14" t="s">
        <v>261</v>
      </c>
      <c r="F120" s="15" t="s">
        <v>18</v>
      </c>
      <c r="G120" s="15" t="s">
        <v>14</v>
      </c>
      <c r="H120" s="13" t="s">
        <v>46</v>
      </c>
      <c r="I120" s="14">
        <v>469</v>
      </c>
    </row>
    <row r="121" spans="1:9" x14ac:dyDescent="0.25">
      <c r="A121" s="2">
        <v>3</v>
      </c>
      <c r="B121" s="2">
        <v>61</v>
      </c>
      <c r="C121" s="13">
        <f>247+(700)</f>
        <v>947</v>
      </c>
      <c r="D121" s="14" t="s">
        <v>70</v>
      </c>
      <c r="E121" s="14" t="s">
        <v>71</v>
      </c>
      <c r="F121" s="15" t="s">
        <v>49</v>
      </c>
      <c r="G121" s="15" t="s">
        <v>14</v>
      </c>
      <c r="H121" s="13" t="s">
        <v>72</v>
      </c>
      <c r="I121" s="14">
        <v>469</v>
      </c>
    </row>
    <row r="122" spans="1:9" x14ac:dyDescent="0.25">
      <c r="A122" s="2">
        <v>3</v>
      </c>
      <c r="B122" s="2">
        <v>62</v>
      </c>
      <c r="C122" s="13">
        <f>184+(700)</f>
        <v>884</v>
      </c>
      <c r="D122" s="14" t="s">
        <v>323</v>
      </c>
      <c r="E122" s="14" t="s">
        <v>324</v>
      </c>
      <c r="F122" s="15" t="s">
        <v>49</v>
      </c>
      <c r="G122" s="15" t="s">
        <v>14</v>
      </c>
      <c r="H122" s="13" t="s">
        <v>40</v>
      </c>
      <c r="I122" s="14">
        <v>447</v>
      </c>
    </row>
    <row r="123" spans="1:9" x14ac:dyDescent="0.25">
      <c r="A123" s="2">
        <v>3</v>
      </c>
      <c r="B123" s="2">
        <v>63</v>
      </c>
      <c r="C123" s="13">
        <f>185+(700)</f>
        <v>885</v>
      </c>
      <c r="D123" s="14" t="s">
        <v>228</v>
      </c>
      <c r="E123" s="14" t="s">
        <v>325</v>
      </c>
      <c r="F123" s="15" t="s">
        <v>13</v>
      </c>
      <c r="G123" s="15" t="s">
        <v>14</v>
      </c>
      <c r="H123" s="13" t="s">
        <v>83</v>
      </c>
      <c r="I123" s="14">
        <v>436</v>
      </c>
    </row>
    <row r="124" spans="1:9" x14ac:dyDescent="0.25">
      <c r="A124" s="2">
        <v>3</v>
      </c>
      <c r="B124" s="2">
        <v>64</v>
      </c>
      <c r="C124" s="13">
        <f>227+(700)</f>
        <v>927</v>
      </c>
      <c r="D124" s="14" t="s">
        <v>28</v>
      </c>
      <c r="E124" s="14" t="s">
        <v>326</v>
      </c>
      <c r="F124" s="15" t="s">
        <v>49</v>
      </c>
      <c r="G124" s="15" t="s">
        <v>14</v>
      </c>
      <c r="H124" s="13" t="s">
        <v>22</v>
      </c>
      <c r="I124" s="14">
        <v>405</v>
      </c>
    </row>
    <row r="125" spans="1:9" x14ac:dyDescent="0.25">
      <c r="A125" s="2">
        <v>3</v>
      </c>
      <c r="B125" s="2">
        <v>65</v>
      </c>
    </row>
    <row r="126" spans="1:9" x14ac:dyDescent="0.25">
      <c r="A126" s="2">
        <v>3</v>
      </c>
      <c r="B126" s="2">
        <v>66</v>
      </c>
      <c r="F126" s="1"/>
      <c r="G126" s="1"/>
      <c r="H126" s="1"/>
    </row>
    <row r="127" spans="1:9" x14ac:dyDescent="0.25">
      <c r="A127" s="2">
        <v>3</v>
      </c>
      <c r="B127" s="2">
        <v>67</v>
      </c>
      <c r="F127" s="1"/>
      <c r="G127" s="1"/>
      <c r="H127" s="1"/>
    </row>
    <row r="128" spans="1:9" x14ac:dyDescent="0.25">
      <c r="A128" s="2">
        <v>3</v>
      </c>
      <c r="B128" s="2">
        <v>68</v>
      </c>
    </row>
    <row r="129" spans="1:2" x14ac:dyDescent="0.25">
      <c r="A129" s="2">
        <v>3</v>
      </c>
      <c r="B129" s="2">
        <v>69</v>
      </c>
    </row>
    <row r="130" spans="1:2" x14ac:dyDescent="0.25">
      <c r="A130" s="2">
        <v>3</v>
      </c>
      <c r="B130" s="2">
        <v>70</v>
      </c>
    </row>
  </sheetData>
  <mergeCells count="9">
    <mergeCell ref="A91:I91"/>
    <mergeCell ref="A92:I92"/>
    <mergeCell ref="A93:I93"/>
    <mergeCell ref="A1:I1"/>
    <mergeCell ref="A2:I2"/>
    <mergeCell ref="A3:I3"/>
    <mergeCell ref="A46:I46"/>
    <mergeCell ref="A47:I47"/>
    <mergeCell ref="A48:I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G8" sqref="G8"/>
    </sheetView>
  </sheetViews>
  <sheetFormatPr defaultRowHeight="15" x14ac:dyDescent="0.25"/>
  <cols>
    <col min="1" max="1" width="5.85546875" style="19" bestFit="1" customWidth="1"/>
    <col min="2" max="2" width="3.140625" style="19" bestFit="1" customWidth="1"/>
    <col min="3" max="3" width="4" style="19" bestFit="1" customWidth="1"/>
    <col min="4" max="4" width="14.85546875" style="17" customWidth="1"/>
    <col min="5" max="5" width="10.5703125" style="17" bestFit="1" customWidth="1"/>
    <col min="6" max="6" width="8.85546875" style="19" bestFit="1" customWidth="1"/>
    <col min="7" max="7" width="5.42578125" style="19" bestFit="1" customWidth="1"/>
    <col min="8" max="8" width="5.5703125" style="19" bestFit="1" customWidth="1"/>
    <col min="9" max="9" width="5.7109375" style="17" bestFit="1" customWidth="1"/>
    <col min="10" max="16384" width="9.140625" style="17"/>
  </cols>
  <sheetData>
    <row r="1" spans="1:9" ht="2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5.75" x14ac:dyDescent="0.25">
      <c r="A2" s="27" t="s">
        <v>327</v>
      </c>
      <c r="B2" s="27"/>
      <c r="C2" s="27"/>
      <c r="D2" s="27"/>
      <c r="E2" s="27"/>
      <c r="F2" s="27"/>
      <c r="G2" s="27"/>
      <c r="H2" s="27"/>
      <c r="I2" s="27"/>
    </row>
    <row r="3" spans="1:9" ht="15.75" x14ac:dyDescent="0.25">
      <c r="A3" s="25" t="s">
        <v>328</v>
      </c>
      <c r="B3" s="25"/>
      <c r="C3" s="25"/>
      <c r="D3" s="25"/>
      <c r="E3" s="25"/>
      <c r="F3" s="25"/>
      <c r="G3" s="25"/>
      <c r="H3" s="25"/>
      <c r="I3" s="25"/>
    </row>
    <row r="5" spans="1:9" x14ac:dyDescent="0.25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329</v>
      </c>
    </row>
    <row r="6" spans="1:9" x14ac:dyDescent="0.25">
      <c r="A6" s="19">
        <v>1</v>
      </c>
      <c r="B6" s="19">
        <v>73</v>
      </c>
      <c r="C6" s="17">
        <v>858</v>
      </c>
      <c r="D6" s="17" t="s">
        <v>78</v>
      </c>
      <c r="E6" s="20" t="s">
        <v>79</v>
      </c>
      <c r="F6" s="18" t="s">
        <v>13</v>
      </c>
      <c r="G6" s="18" t="s">
        <v>77</v>
      </c>
      <c r="H6" s="19" t="s">
        <v>80</v>
      </c>
      <c r="I6" s="21">
        <v>557</v>
      </c>
    </row>
    <row r="7" spans="1:9" x14ac:dyDescent="0.25">
      <c r="A7" s="19">
        <v>1</v>
      </c>
      <c r="B7" s="19">
        <v>78</v>
      </c>
      <c r="C7" s="17">
        <v>952</v>
      </c>
      <c r="D7" s="17" t="s">
        <v>330</v>
      </c>
      <c r="E7" s="17" t="s">
        <v>331</v>
      </c>
      <c r="F7" s="18" t="s">
        <v>13</v>
      </c>
      <c r="G7" s="18" t="s">
        <v>77</v>
      </c>
      <c r="H7" s="19" t="s">
        <v>40</v>
      </c>
      <c r="I7" s="21">
        <v>550</v>
      </c>
    </row>
    <row r="8" spans="1:9" x14ac:dyDescent="0.25">
      <c r="A8" s="19">
        <v>1</v>
      </c>
      <c r="B8" s="19">
        <v>83</v>
      </c>
      <c r="C8" s="17">
        <v>869</v>
      </c>
      <c r="D8" s="17" t="s">
        <v>104</v>
      </c>
      <c r="E8" s="17" t="s">
        <v>105</v>
      </c>
      <c r="F8" s="18" t="s">
        <v>18</v>
      </c>
      <c r="G8" s="18" t="s">
        <v>77</v>
      </c>
      <c r="H8" s="19" t="s">
        <v>46</v>
      </c>
      <c r="I8" s="21">
        <v>542</v>
      </c>
    </row>
    <row r="9" spans="1:9" x14ac:dyDescent="0.25">
      <c r="A9" s="19">
        <v>1</v>
      </c>
      <c r="B9" s="19">
        <v>88</v>
      </c>
      <c r="C9" s="17">
        <v>954</v>
      </c>
      <c r="D9" s="17" t="s">
        <v>332</v>
      </c>
      <c r="E9" s="17" t="s">
        <v>220</v>
      </c>
      <c r="F9" s="18" t="s">
        <v>13</v>
      </c>
      <c r="G9" s="18" t="s">
        <v>77</v>
      </c>
      <c r="H9" s="19" t="s">
        <v>209</v>
      </c>
      <c r="I9" s="21">
        <v>532</v>
      </c>
    </row>
    <row r="11" spans="1:9" ht="15.75" x14ac:dyDescent="0.25">
      <c r="A11" s="25" t="s">
        <v>333</v>
      </c>
      <c r="B11" s="25"/>
      <c r="C11" s="25"/>
      <c r="D11" s="25"/>
      <c r="E11" s="25"/>
      <c r="F11" s="25"/>
      <c r="G11" s="25"/>
      <c r="H11" s="25"/>
      <c r="I11" s="25"/>
    </row>
    <row r="13" spans="1:9" x14ac:dyDescent="0.25">
      <c r="A13" s="18" t="s">
        <v>3</v>
      </c>
      <c r="B13" s="18" t="s">
        <v>4</v>
      </c>
      <c r="C13" s="18" t="s">
        <v>5</v>
      </c>
      <c r="D13" s="18" t="s">
        <v>6</v>
      </c>
      <c r="E13" s="18" t="s">
        <v>7</v>
      </c>
      <c r="F13" s="18" t="s">
        <v>8</v>
      </c>
      <c r="G13" s="18" t="s">
        <v>9</v>
      </c>
      <c r="H13" s="18" t="s">
        <v>10</v>
      </c>
      <c r="I13" s="18" t="s">
        <v>329</v>
      </c>
    </row>
    <row r="14" spans="1:9" x14ac:dyDescent="0.25">
      <c r="A14" s="19">
        <v>2</v>
      </c>
      <c r="B14" s="19">
        <v>73</v>
      </c>
      <c r="C14" s="17">
        <v>857</v>
      </c>
      <c r="D14" s="17" t="s">
        <v>93</v>
      </c>
      <c r="E14" s="17" t="s">
        <v>94</v>
      </c>
      <c r="F14" s="18" t="s">
        <v>18</v>
      </c>
      <c r="G14" s="18" t="s">
        <v>77</v>
      </c>
      <c r="H14" s="19" t="s">
        <v>43</v>
      </c>
      <c r="I14" s="21">
        <v>521</v>
      </c>
    </row>
    <row r="15" spans="1:9" x14ac:dyDescent="0.25">
      <c r="A15" s="19">
        <v>2</v>
      </c>
      <c r="B15" s="19">
        <v>78</v>
      </c>
      <c r="C15" s="17">
        <v>848</v>
      </c>
      <c r="D15" s="20" t="s">
        <v>99</v>
      </c>
      <c r="E15" s="20" t="s">
        <v>100</v>
      </c>
      <c r="F15" s="18" t="s">
        <v>18</v>
      </c>
      <c r="G15" s="18" t="s">
        <v>77</v>
      </c>
      <c r="H15" s="18" t="s">
        <v>101</v>
      </c>
      <c r="I15" s="21">
        <v>510</v>
      </c>
    </row>
    <row r="16" spans="1:9" x14ac:dyDescent="0.25">
      <c r="A16" s="19">
        <v>2</v>
      </c>
      <c r="B16" s="19">
        <v>83</v>
      </c>
      <c r="C16" s="17">
        <v>861</v>
      </c>
      <c r="D16" s="17" t="s">
        <v>114</v>
      </c>
      <c r="E16" s="17" t="s">
        <v>115</v>
      </c>
      <c r="F16" s="18" t="s">
        <v>13</v>
      </c>
      <c r="G16" s="18" t="s">
        <v>77</v>
      </c>
      <c r="H16" s="19" t="s">
        <v>116</v>
      </c>
      <c r="I16" s="21">
        <v>509</v>
      </c>
    </row>
    <row r="17" spans="1:9" x14ac:dyDescent="0.25">
      <c r="A17" s="19">
        <v>2</v>
      </c>
      <c r="B17" s="19">
        <v>88</v>
      </c>
      <c r="C17" s="17">
        <v>871</v>
      </c>
      <c r="D17" s="17" t="s">
        <v>95</v>
      </c>
      <c r="E17" s="17" t="s">
        <v>96</v>
      </c>
      <c r="F17" s="18" t="s">
        <v>18</v>
      </c>
      <c r="G17" s="18" t="s">
        <v>77</v>
      </c>
      <c r="H17" s="19" t="s">
        <v>97</v>
      </c>
      <c r="I17" s="21">
        <v>507</v>
      </c>
    </row>
    <row r="19" spans="1:9" ht="15.75" x14ac:dyDescent="0.25">
      <c r="A19" s="25" t="s">
        <v>334</v>
      </c>
      <c r="B19" s="25"/>
      <c r="C19" s="25"/>
      <c r="D19" s="25"/>
      <c r="E19" s="25"/>
      <c r="F19" s="25"/>
      <c r="G19" s="25"/>
      <c r="H19" s="25"/>
      <c r="I19" s="25"/>
    </row>
    <row r="21" spans="1:9" x14ac:dyDescent="0.25">
      <c r="A21" s="18" t="s">
        <v>3</v>
      </c>
      <c r="B21" s="18" t="s">
        <v>4</v>
      </c>
      <c r="C21" s="18" t="s">
        <v>5</v>
      </c>
      <c r="D21" s="18" t="s">
        <v>6</v>
      </c>
      <c r="E21" s="18" t="s">
        <v>7</v>
      </c>
      <c r="F21" s="18" t="s">
        <v>8</v>
      </c>
      <c r="G21" s="18" t="s">
        <v>9</v>
      </c>
      <c r="H21" s="18" t="s">
        <v>10</v>
      </c>
      <c r="I21" s="18" t="s">
        <v>329</v>
      </c>
    </row>
    <row r="22" spans="1:9" x14ac:dyDescent="0.25">
      <c r="A22" s="19">
        <v>3</v>
      </c>
      <c r="B22" s="19">
        <v>73</v>
      </c>
      <c r="C22" s="17">
        <v>870</v>
      </c>
      <c r="D22" s="17" t="s">
        <v>121</v>
      </c>
      <c r="E22" s="17" t="s">
        <v>100</v>
      </c>
      <c r="F22" s="18" t="s">
        <v>49</v>
      </c>
      <c r="G22" s="18" t="s">
        <v>77</v>
      </c>
      <c r="H22" s="19" t="s">
        <v>43</v>
      </c>
      <c r="I22" s="21">
        <v>495</v>
      </c>
    </row>
    <row r="23" spans="1:9" x14ac:dyDescent="0.25">
      <c r="A23" s="19">
        <v>3</v>
      </c>
      <c r="B23" s="19">
        <v>78</v>
      </c>
      <c r="C23" s="17">
        <v>868</v>
      </c>
      <c r="D23" s="17" t="s">
        <v>162</v>
      </c>
      <c r="E23" s="17" t="s">
        <v>163</v>
      </c>
      <c r="F23" s="18" t="s">
        <v>18</v>
      </c>
      <c r="G23" s="18" t="s">
        <v>77</v>
      </c>
      <c r="H23" s="19" t="s">
        <v>43</v>
      </c>
      <c r="I23" s="21">
        <v>487</v>
      </c>
    </row>
    <row r="24" spans="1:9" x14ac:dyDescent="0.25">
      <c r="A24" s="19">
        <v>3</v>
      </c>
      <c r="B24" s="19">
        <v>83</v>
      </c>
      <c r="C24" s="17">
        <v>866</v>
      </c>
      <c r="D24" s="17" t="s">
        <v>84</v>
      </c>
      <c r="E24" s="17" t="s">
        <v>85</v>
      </c>
      <c r="F24" s="18" t="s">
        <v>18</v>
      </c>
      <c r="G24" s="18" t="s">
        <v>77</v>
      </c>
      <c r="H24" s="19" t="s">
        <v>43</v>
      </c>
      <c r="I24" s="21">
        <v>486</v>
      </c>
    </row>
    <row r="25" spans="1:9" x14ac:dyDescent="0.25">
      <c r="A25" s="19">
        <v>3</v>
      </c>
      <c r="B25" s="19">
        <v>88</v>
      </c>
      <c r="C25" s="17">
        <v>821</v>
      </c>
      <c r="D25" s="17" t="s">
        <v>131</v>
      </c>
      <c r="E25" s="17" t="s">
        <v>132</v>
      </c>
      <c r="F25" s="18" t="s">
        <v>18</v>
      </c>
      <c r="G25" s="18" t="s">
        <v>77</v>
      </c>
      <c r="H25" s="19" t="s">
        <v>83</v>
      </c>
      <c r="I25" s="21">
        <v>477</v>
      </c>
    </row>
    <row r="27" spans="1:9" ht="15.75" x14ac:dyDescent="0.25">
      <c r="A27" s="25" t="s">
        <v>335</v>
      </c>
      <c r="B27" s="25"/>
      <c r="C27" s="25"/>
      <c r="D27" s="25"/>
      <c r="E27" s="25"/>
      <c r="F27" s="25"/>
      <c r="G27" s="25"/>
      <c r="H27" s="25"/>
      <c r="I27" s="25"/>
    </row>
    <row r="29" spans="1:9" x14ac:dyDescent="0.25">
      <c r="A29" s="18" t="s">
        <v>3</v>
      </c>
      <c r="B29" s="18" t="s">
        <v>4</v>
      </c>
      <c r="C29" s="18" t="s">
        <v>5</v>
      </c>
      <c r="D29" s="18" t="s">
        <v>6</v>
      </c>
      <c r="E29" s="18" t="s">
        <v>7</v>
      </c>
      <c r="F29" s="18" t="s">
        <v>8</v>
      </c>
      <c r="G29" s="18" t="s">
        <v>9</v>
      </c>
      <c r="H29" s="18" t="s">
        <v>10</v>
      </c>
      <c r="I29" s="18" t="s">
        <v>329</v>
      </c>
    </row>
    <row r="30" spans="1:9" x14ac:dyDescent="0.25">
      <c r="A30" s="19">
        <v>4</v>
      </c>
      <c r="B30" s="19">
        <v>73</v>
      </c>
      <c r="C30" s="17">
        <v>863</v>
      </c>
      <c r="D30" s="17" t="s">
        <v>90</v>
      </c>
      <c r="E30" s="17" t="s">
        <v>91</v>
      </c>
      <c r="F30" s="18" t="s">
        <v>18</v>
      </c>
      <c r="G30" s="18" t="s">
        <v>77</v>
      </c>
      <c r="H30" s="19" t="s">
        <v>92</v>
      </c>
      <c r="I30" s="21">
        <v>475</v>
      </c>
    </row>
    <row r="31" spans="1:9" x14ac:dyDescent="0.25">
      <c r="A31" s="19">
        <v>4</v>
      </c>
      <c r="B31" s="19">
        <v>78</v>
      </c>
      <c r="C31" s="17">
        <v>860</v>
      </c>
      <c r="D31" s="17" t="s">
        <v>98</v>
      </c>
      <c r="E31" s="17" t="s">
        <v>85</v>
      </c>
      <c r="F31" s="18" t="s">
        <v>13</v>
      </c>
      <c r="G31" s="18" t="s">
        <v>77</v>
      </c>
      <c r="H31" s="19" t="s">
        <v>46</v>
      </c>
      <c r="I31" s="21">
        <v>456</v>
      </c>
    </row>
    <row r="32" spans="1:9" x14ac:dyDescent="0.25">
      <c r="A32" s="19">
        <v>4</v>
      </c>
      <c r="B32" s="19">
        <v>83</v>
      </c>
      <c r="C32" s="17">
        <v>864</v>
      </c>
      <c r="D32" s="17" t="s">
        <v>164</v>
      </c>
      <c r="E32" s="17" t="s">
        <v>165</v>
      </c>
      <c r="F32" s="18" t="s">
        <v>13</v>
      </c>
      <c r="G32" s="18" t="s">
        <v>77</v>
      </c>
      <c r="H32" s="19" t="s">
        <v>25</v>
      </c>
      <c r="I32" s="21">
        <v>444</v>
      </c>
    </row>
    <row r="33" spans="1:9" x14ac:dyDescent="0.25">
      <c r="A33" s="19">
        <v>4</v>
      </c>
      <c r="B33" s="19">
        <v>88</v>
      </c>
      <c r="C33" s="17"/>
      <c r="F33" s="18"/>
      <c r="G33" s="18"/>
    </row>
    <row r="35" spans="1:9" ht="15.75" x14ac:dyDescent="0.25">
      <c r="A35" s="25" t="s">
        <v>336</v>
      </c>
      <c r="B35" s="25"/>
      <c r="C35" s="25"/>
      <c r="D35" s="25"/>
      <c r="E35" s="25"/>
      <c r="F35" s="25"/>
      <c r="G35" s="25"/>
      <c r="H35" s="25"/>
      <c r="I35" s="25"/>
    </row>
    <row r="37" spans="1:9" x14ac:dyDescent="0.25">
      <c r="A37" s="18" t="s">
        <v>3</v>
      </c>
      <c r="B37" s="18" t="s">
        <v>4</v>
      </c>
      <c r="C37" s="18" t="s">
        <v>5</v>
      </c>
      <c r="D37" s="18" t="s">
        <v>6</v>
      </c>
      <c r="E37" s="18" t="s">
        <v>7</v>
      </c>
      <c r="F37" s="18" t="s">
        <v>8</v>
      </c>
      <c r="G37" s="18" t="s">
        <v>9</v>
      </c>
      <c r="H37" s="18" t="s">
        <v>10</v>
      </c>
      <c r="I37" s="18" t="s">
        <v>329</v>
      </c>
    </row>
    <row r="38" spans="1:9" x14ac:dyDescent="0.25">
      <c r="A38" s="19">
        <v>5</v>
      </c>
      <c r="B38" s="19">
        <v>73</v>
      </c>
      <c r="C38" s="17">
        <v>834</v>
      </c>
      <c r="D38" s="17" t="s">
        <v>337</v>
      </c>
      <c r="E38" s="17" t="s">
        <v>144</v>
      </c>
      <c r="F38" s="18" t="s">
        <v>18</v>
      </c>
      <c r="G38" s="18" t="s">
        <v>77</v>
      </c>
      <c r="H38" s="19" t="s">
        <v>46</v>
      </c>
      <c r="I38" s="21">
        <v>404</v>
      </c>
    </row>
    <row r="39" spans="1:9" x14ac:dyDescent="0.25">
      <c r="A39" s="19">
        <v>5</v>
      </c>
      <c r="B39" s="19">
        <v>78</v>
      </c>
      <c r="C39" s="17">
        <v>859</v>
      </c>
      <c r="D39" s="17" t="s">
        <v>121</v>
      </c>
      <c r="E39" s="17" t="s">
        <v>170</v>
      </c>
      <c r="F39" s="18" t="s">
        <v>18</v>
      </c>
      <c r="G39" s="18" t="s">
        <v>77</v>
      </c>
      <c r="H39" s="19" t="s">
        <v>37</v>
      </c>
      <c r="I39" s="21">
        <v>370</v>
      </c>
    </row>
    <row r="40" spans="1:9" x14ac:dyDescent="0.25">
      <c r="A40" s="19">
        <v>5</v>
      </c>
      <c r="B40" s="19">
        <v>83</v>
      </c>
      <c r="C40" s="17">
        <v>865</v>
      </c>
      <c r="D40" s="17" t="s">
        <v>153</v>
      </c>
      <c r="E40" s="17" t="s">
        <v>154</v>
      </c>
      <c r="F40" s="18" t="s">
        <v>18</v>
      </c>
      <c r="G40" s="18" t="s">
        <v>77</v>
      </c>
      <c r="H40" s="19" t="s">
        <v>43</v>
      </c>
      <c r="I40" s="21">
        <v>358</v>
      </c>
    </row>
    <row r="41" spans="1:9" x14ac:dyDescent="0.25">
      <c r="A41" s="19">
        <v>5</v>
      </c>
      <c r="B41" s="19">
        <v>88</v>
      </c>
      <c r="C41" s="17"/>
      <c r="D41" s="20"/>
      <c r="E41" s="20"/>
      <c r="F41" s="18"/>
      <c r="G41" s="18"/>
      <c r="H41" s="18"/>
    </row>
  </sheetData>
  <mergeCells count="7">
    <mergeCell ref="A35:I35"/>
    <mergeCell ref="A1:I1"/>
    <mergeCell ref="A2:I2"/>
    <mergeCell ref="A3:I3"/>
    <mergeCell ref="A11:I11"/>
    <mergeCell ref="A19:I19"/>
    <mergeCell ref="A27:I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workbookViewId="0">
      <selection activeCell="I7" sqref="I7"/>
    </sheetView>
  </sheetViews>
  <sheetFormatPr defaultRowHeight="15" x14ac:dyDescent="0.25"/>
  <cols>
    <col min="1" max="1" width="5" style="2" bestFit="1" customWidth="1"/>
    <col min="2" max="2" width="2.7109375" style="2" bestFit="1" customWidth="1"/>
    <col min="3" max="3" width="3.7109375" style="2" bestFit="1" customWidth="1"/>
    <col min="4" max="5" width="9.28515625" bestFit="1" customWidth="1"/>
    <col min="6" max="6" width="7.7109375" style="2" bestFit="1" customWidth="1"/>
    <col min="7" max="8" width="4.85546875" style="2" bestFit="1" customWidth="1"/>
    <col min="9" max="9" width="5.140625" bestFit="1" customWidth="1"/>
  </cols>
  <sheetData>
    <row r="1" spans="1:9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5" spans="1:9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9" x14ac:dyDescent="0.25">
      <c r="A6" s="2">
        <v>1</v>
      </c>
      <c r="B6" s="2">
        <v>72</v>
      </c>
    </row>
    <row r="7" spans="1:9" x14ac:dyDescent="0.25">
      <c r="A7" s="3">
        <v>1</v>
      </c>
      <c r="B7" s="3">
        <v>73</v>
      </c>
      <c r="C7" s="3"/>
      <c r="D7" s="4"/>
      <c r="E7" s="4"/>
      <c r="F7" s="5"/>
      <c r="G7" s="5"/>
      <c r="H7" s="3"/>
    </row>
    <row r="8" spans="1:9" x14ac:dyDescent="0.25">
      <c r="A8" s="2">
        <v>1</v>
      </c>
      <c r="B8" s="2">
        <v>74</v>
      </c>
      <c r="C8" s="2">
        <v>950</v>
      </c>
      <c r="D8" t="s">
        <v>11</v>
      </c>
      <c r="E8" t="s">
        <v>12</v>
      </c>
      <c r="F8" s="1" t="s">
        <v>13</v>
      </c>
      <c r="G8" s="1" t="s">
        <v>14</v>
      </c>
      <c r="H8" s="2" t="s">
        <v>15</v>
      </c>
    </row>
    <row r="9" spans="1:9" x14ac:dyDescent="0.25">
      <c r="A9" s="2">
        <v>1</v>
      </c>
      <c r="B9" s="2">
        <v>75</v>
      </c>
      <c r="C9" s="2">
        <v>951</v>
      </c>
      <c r="D9" t="s">
        <v>16</v>
      </c>
      <c r="E9" t="s">
        <v>17</v>
      </c>
      <c r="F9" s="1" t="s">
        <v>18</v>
      </c>
      <c r="G9" s="1" t="s">
        <v>14</v>
      </c>
      <c r="H9" s="2" t="s">
        <v>19</v>
      </c>
    </row>
    <row r="10" spans="1:9" x14ac:dyDescent="0.25">
      <c r="A10" s="2">
        <v>1</v>
      </c>
      <c r="B10" s="2">
        <v>76</v>
      </c>
      <c r="C10" s="2">
        <v>936</v>
      </c>
      <c r="D10" t="s">
        <v>20</v>
      </c>
      <c r="E10" t="s">
        <v>21</v>
      </c>
      <c r="F10" s="1" t="s">
        <v>13</v>
      </c>
      <c r="G10" s="1" t="s">
        <v>14</v>
      </c>
      <c r="H10" s="2" t="s">
        <v>22</v>
      </c>
    </row>
    <row r="11" spans="1:9" x14ac:dyDescent="0.25">
      <c r="A11" s="2">
        <v>1</v>
      </c>
      <c r="B11" s="2">
        <v>77</v>
      </c>
      <c r="C11" s="2">
        <v>948</v>
      </c>
      <c r="D11" t="s">
        <v>23</v>
      </c>
      <c r="E11" t="s">
        <v>24</v>
      </c>
      <c r="F11" s="1" t="s">
        <v>13</v>
      </c>
      <c r="G11" s="1" t="s">
        <v>14</v>
      </c>
      <c r="H11" s="2" t="s">
        <v>25</v>
      </c>
    </row>
    <row r="12" spans="1:9" x14ac:dyDescent="0.25">
      <c r="A12" s="3">
        <v>1</v>
      </c>
      <c r="B12" s="3">
        <v>78</v>
      </c>
      <c r="C12" s="3"/>
      <c r="D12" s="4"/>
      <c r="E12" s="4"/>
      <c r="F12" s="5"/>
      <c r="G12" s="5"/>
      <c r="H12" s="3"/>
    </row>
    <row r="13" spans="1:9" x14ac:dyDescent="0.25">
      <c r="A13" s="2">
        <v>1</v>
      </c>
      <c r="B13" s="2">
        <v>79</v>
      </c>
      <c r="C13" s="2">
        <v>913</v>
      </c>
      <c r="D13" t="s">
        <v>26</v>
      </c>
      <c r="E13" t="s">
        <v>27</v>
      </c>
      <c r="F13" s="1" t="s">
        <v>13</v>
      </c>
      <c r="G13" s="1" t="s">
        <v>14</v>
      </c>
      <c r="H13" s="2" t="s">
        <v>25</v>
      </c>
    </row>
    <row r="14" spans="1:9" x14ac:dyDescent="0.25">
      <c r="A14" s="2">
        <v>1</v>
      </c>
      <c r="B14" s="2">
        <v>80</v>
      </c>
      <c r="C14" s="2">
        <v>943</v>
      </c>
      <c r="D14" t="s">
        <v>28</v>
      </c>
      <c r="E14" t="s">
        <v>29</v>
      </c>
      <c r="F14" s="1" t="s">
        <v>18</v>
      </c>
      <c r="G14" s="1" t="s">
        <v>14</v>
      </c>
      <c r="H14" s="2" t="s">
        <v>22</v>
      </c>
    </row>
    <row r="15" spans="1:9" x14ac:dyDescent="0.25">
      <c r="A15" s="2">
        <v>1</v>
      </c>
      <c r="B15" s="2">
        <v>81</v>
      </c>
      <c r="C15" s="2">
        <v>942</v>
      </c>
      <c r="D15" t="s">
        <v>30</v>
      </c>
      <c r="E15" t="s">
        <v>31</v>
      </c>
      <c r="F15" s="1" t="s">
        <v>18</v>
      </c>
      <c r="G15" s="1" t="s">
        <v>14</v>
      </c>
      <c r="H15" s="2" t="s">
        <v>32</v>
      </c>
    </row>
    <row r="16" spans="1:9" x14ac:dyDescent="0.25">
      <c r="A16" s="2">
        <v>1</v>
      </c>
      <c r="B16" s="2">
        <v>82</v>
      </c>
      <c r="C16" s="2">
        <v>940</v>
      </c>
      <c r="D16" t="s">
        <v>33</v>
      </c>
      <c r="E16" t="s">
        <v>34</v>
      </c>
      <c r="F16" s="1" t="s">
        <v>18</v>
      </c>
      <c r="G16" s="1" t="s">
        <v>14</v>
      </c>
      <c r="H16" s="2" t="s">
        <v>25</v>
      </c>
    </row>
    <row r="17" spans="1:9" x14ac:dyDescent="0.25">
      <c r="A17" s="3">
        <v>1</v>
      </c>
      <c r="B17" s="3">
        <v>83</v>
      </c>
      <c r="C17" s="3"/>
      <c r="D17" s="4"/>
      <c r="E17" s="4"/>
      <c r="F17" s="5"/>
      <c r="G17" s="5"/>
      <c r="H17" s="3"/>
    </row>
    <row r="18" spans="1:9" x14ac:dyDescent="0.25">
      <c r="A18" s="2">
        <v>1</v>
      </c>
      <c r="B18" s="2">
        <v>84</v>
      </c>
      <c r="C18" s="2">
        <v>937</v>
      </c>
      <c r="D18" t="s">
        <v>35</v>
      </c>
      <c r="E18" t="s">
        <v>36</v>
      </c>
      <c r="F18" s="1" t="s">
        <v>13</v>
      </c>
      <c r="G18" s="1" t="s">
        <v>14</v>
      </c>
      <c r="H18" s="2" t="s">
        <v>37</v>
      </c>
    </row>
    <row r="19" spans="1:9" x14ac:dyDescent="0.25">
      <c r="A19" s="2">
        <v>1</v>
      </c>
      <c r="B19" s="2">
        <v>85</v>
      </c>
      <c r="C19" s="2">
        <v>938</v>
      </c>
      <c r="D19" t="s">
        <v>38</v>
      </c>
      <c r="E19" t="s">
        <v>39</v>
      </c>
      <c r="F19" s="1" t="s">
        <v>18</v>
      </c>
      <c r="G19" s="1" t="s">
        <v>14</v>
      </c>
      <c r="H19" s="2" t="s">
        <v>40</v>
      </c>
    </row>
    <row r="20" spans="1:9" x14ac:dyDescent="0.25">
      <c r="A20" s="2">
        <v>1</v>
      </c>
      <c r="B20" s="2">
        <v>86</v>
      </c>
      <c r="C20" s="2">
        <v>953</v>
      </c>
      <c r="D20" t="s">
        <v>41</v>
      </c>
      <c r="E20" t="s">
        <v>42</v>
      </c>
      <c r="F20" s="2" t="s">
        <v>18</v>
      </c>
      <c r="G20" s="1" t="s">
        <v>14</v>
      </c>
      <c r="H20" s="2" t="s">
        <v>43</v>
      </c>
    </row>
    <row r="21" spans="1:9" x14ac:dyDescent="0.25">
      <c r="A21" s="2">
        <v>1</v>
      </c>
      <c r="B21" s="2">
        <v>87</v>
      </c>
      <c r="C21" s="2">
        <v>915</v>
      </c>
      <c r="D21" t="s">
        <v>44</v>
      </c>
      <c r="E21" t="s">
        <v>45</v>
      </c>
      <c r="F21" s="1" t="s">
        <v>18</v>
      </c>
      <c r="G21" s="1" t="s">
        <v>14</v>
      </c>
      <c r="H21" s="2" t="s">
        <v>46</v>
      </c>
    </row>
    <row r="22" spans="1:9" x14ac:dyDescent="0.25">
      <c r="A22" s="3">
        <v>1</v>
      </c>
      <c r="B22" s="3">
        <v>88</v>
      </c>
      <c r="C22" s="3"/>
      <c r="D22" s="4"/>
      <c r="E22" s="4"/>
      <c r="F22" s="5"/>
      <c r="G22" s="5"/>
      <c r="H22" s="3"/>
    </row>
    <row r="23" spans="1:9" x14ac:dyDescent="0.25">
      <c r="F23" s="1"/>
      <c r="G23" s="1"/>
    </row>
    <row r="24" spans="1:9" x14ac:dyDescent="0.25">
      <c r="A24" s="24" t="s">
        <v>47</v>
      </c>
      <c r="B24" s="24"/>
      <c r="C24" s="24"/>
      <c r="D24" s="24"/>
      <c r="E24" s="24"/>
      <c r="F24" s="24"/>
      <c r="G24" s="24"/>
      <c r="H24" s="24"/>
      <c r="I24" s="24"/>
    </row>
    <row r="26" spans="1:9" x14ac:dyDescent="0.25">
      <c r="A26" s="1" t="s">
        <v>3</v>
      </c>
      <c r="B26" s="1" t="s">
        <v>4</v>
      </c>
      <c r="C26" s="1" t="s">
        <v>5</v>
      </c>
      <c r="D26" s="1" t="s">
        <v>6</v>
      </c>
      <c r="E26" s="1" t="s">
        <v>7</v>
      </c>
      <c r="F26" s="1" t="s">
        <v>8</v>
      </c>
      <c r="G26" s="1" t="s">
        <v>9</v>
      </c>
      <c r="H26" s="1" t="s">
        <v>10</v>
      </c>
    </row>
    <row r="27" spans="1:9" x14ac:dyDescent="0.25">
      <c r="A27" s="2">
        <v>2</v>
      </c>
      <c r="B27" s="2">
        <v>72</v>
      </c>
    </row>
    <row r="28" spans="1:9" x14ac:dyDescent="0.25">
      <c r="A28" s="3">
        <v>2</v>
      </c>
      <c r="B28" s="3">
        <v>73</v>
      </c>
      <c r="C28" s="3"/>
      <c r="D28" s="4"/>
      <c r="E28" s="4"/>
      <c r="F28" s="5"/>
      <c r="G28" s="5"/>
      <c r="H28" s="3"/>
    </row>
    <row r="29" spans="1:9" x14ac:dyDescent="0.25">
      <c r="A29" s="2">
        <v>2</v>
      </c>
      <c r="B29" s="2">
        <v>74</v>
      </c>
      <c r="C29" s="2">
        <v>949</v>
      </c>
      <c r="D29" t="s">
        <v>11</v>
      </c>
      <c r="E29" t="s">
        <v>48</v>
      </c>
      <c r="F29" s="1" t="s">
        <v>49</v>
      </c>
      <c r="G29" s="1" t="s">
        <v>14</v>
      </c>
      <c r="H29" s="2" t="s">
        <v>15</v>
      </c>
    </row>
    <row r="30" spans="1:9" x14ac:dyDescent="0.25">
      <c r="A30" s="2">
        <v>2</v>
      </c>
      <c r="B30" s="2">
        <v>75</v>
      </c>
      <c r="C30" s="2">
        <v>941</v>
      </c>
      <c r="D30" t="s">
        <v>50</v>
      </c>
      <c r="E30" t="s">
        <v>51</v>
      </c>
      <c r="F30" s="1" t="s">
        <v>13</v>
      </c>
      <c r="G30" s="1" t="s">
        <v>14</v>
      </c>
      <c r="H30" s="2" t="s">
        <v>52</v>
      </c>
    </row>
    <row r="31" spans="1:9" x14ac:dyDescent="0.25">
      <c r="A31" s="2">
        <v>2</v>
      </c>
      <c r="B31" s="2">
        <v>76</v>
      </c>
      <c r="C31" s="2">
        <v>939</v>
      </c>
      <c r="D31" t="s">
        <v>53</v>
      </c>
      <c r="E31" t="s">
        <v>54</v>
      </c>
      <c r="F31" s="1" t="s">
        <v>18</v>
      </c>
      <c r="G31" s="1" t="s">
        <v>14</v>
      </c>
      <c r="H31" s="2" t="s">
        <v>15</v>
      </c>
    </row>
    <row r="32" spans="1:9" x14ac:dyDescent="0.25">
      <c r="A32" s="2">
        <v>2</v>
      </c>
      <c r="B32" s="2">
        <v>77</v>
      </c>
      <c r="C32" s="2">
        <v>946</v>
      </c>
      <c r="D32" t="s">
        <v>55</v>
      </c>
      <c r="E32" t="s">
        <v>56</v>
      </c>
      <c r="F32" s="1" t="s">
        <v>18</v>
      </c>
      <c r="G32" s="1" t="s">
        <v>14</v>
      </c>
      <c r="H32" s="2" t="s">
        <v>57</v>
      </c>
    </row>
    <row r="33" spans="1:8" x14ac:dyDescent="0.25">
      <c r="A33" s="3">
        <v>2</v>
      </c>
      <c r="B33" s="3">
        <v>78</v>
      </c>
      <c r="C33" s="3"/>
      <c r="D33" s="4"/>
      <c r="E33" s="4"/>
      <c r="F33" s="5"/>
      <c r="G33" s="5"/>
      <c r="H33" s="3"/>
    </row>
    <row r="34" spans="1:8" x14ac:dyDescent="0.25">
      <c r="A34" s="2">
        <v>2</v>
      </c>
      <c r="B34" s="2">
        <v>79</v>
      </c>
      <c r="C34" s="2">
        <v>945</v>
      </c>
      <c r="D34" t="s">
        <v>58</v>
      </c>
      <c r="E34" t="s">
        <v>59</v>
      </c>
      <c r="F34" s="1" t="s">
        <v>18</v>
      </c>
      <c r="G34" s="1" t="s">
        <v>14</v>
      </c>
      <c r="H34" s="2" t="s">
        <v>60</v>
      </c>
    </row>
    <row r="35" spans="1:8" x14ac:dyDescent="0.25">
      <c r="A35" s="2">
        <v>2</v>
      </c>
      <c r="B35" s="2">
        <v>80</v>
      </c>
      <c r="C35" s="2">
        <v>922</v>
      </c>
      <c r="D35" t="s">
        <v>61</v>
      </c>
      <c r="E35" t="s">
        <v>62</v>
      </c>
      <c r="F35" s="1" t="s">
        <v>18</v>
      </c>
      <c r="G35" s="1" t="s">
        <v>14</v>
      </c>
      <c r="H35" s="2" t="s">
        <v>15</v>
      </c>
    </row>
    <row r="36" spans="1:8" x14ac:dyDescent="0.25">
      <c r="A36" s="2">
        <v>2</v>
      </c>
      <c r="B36" s="2">
        <v>81</v>
      </c>
      <c r="C36" s="2">
        <v>944</v>
      </c>
      <c r="D36" t="s">
        <v>63</v>
      </c>
      <c r="E36" t="s">
        <v>64</v>
      </c>
      <c r="F36" s="1" t="s">
        <v>18</v>
      </c>
      <c r="G36" s="1" t="s">
        <v>14</v>
      </c>
      <c r="H36" s="2" t="s">
        <v>60</v>
      </c>
    </row>
    <row r="37" spans="1:8" x14ac:dyDescent="0.25">
      <c r="A37" s="2">
        <v>2</v>
      </c>
      <c r="B37" s="2">
        <v>82</v>
      </c>
      <c r="C37" s="2">
        <v>835</v>
      </c>
      <c r="D37" t="s">
        <v>41</v>
      </c>
      <c r="E37" t="s">
        <v>65</v>
      </c>
      <c r="F37" s="1" t="s">
        <v>49</v>
      </c>
      <c r="G37" s="1" t="s">
        <v>14</v>
      </c>
      <c r="H37" s="2" t="s">
        <v>43</v>
      </c>
    </row>
    <row r="38" spans="1:8" x14ac:dyDescent="0.25">
      <c r="A38" s="3">
        <v>2</v>
      </c>
      <c r="B38" s="3">
        <v>83</v>
      </c>
      <c r="C38" s="3"/>
      <c r="D38" s="4"/>
      <c r="E38" s="4"/>
      <c r="F38" s="5"/>
      <c r="G38" s="5"/>
      <c r="H38" s="3"/>
    </row>
    <row r="39" spans="1:8" x14ac:dyDescent="0.25">
      <c r="A39" s="2">
        <v>2</v>
      </c>
      <c r="B39" s="2">
        <v>84</v>
      </c>
      <c r="C39" s="2">
        <v>897</v>
      </c>
      <c r="D39" t="s">
        <v>66</v>
      </c>
      <c r="E39" t="s">
        <v>67</v>
      </c>
      <c r="F39" s="1" t="s">
        <v>13</v>
      </c>
      <c r="G39" s="1" t="s">
        <v>14</v>
      </c>
      <c r="H39" s="2" t="s">
        <v>60</v>
      </c>
    </row>
    <row r="40" spans="1:8" x14ac:dyDescent="0.25">
      <c r="A40" s="2">
        <v>2</v>
      </c>
      <c r="B40" s="2">
        <v>85</v>
      </c>
      <c r="C40" s="2">
        <v>910</v>
      </c>
      <c r="D40" t="s">
        <v>68</v>
      </c>
      <c r="E40" t="s">
        <v>69</v>
      </c>
      <c r="F40" s="1" t="s">
        <v>18</v>
      </c>
      <c r="G40" s="1" t="s">
        <v>14</v>
      </c>
      <c r="H40" s="2" t="s">
        <v>43</v>
      </c>
    </row>
    <row r="41" spans="1:8" x14ac:dyDescent="0.25">
      <c r="A41" s="2">
        <v>2</v>
      </c>
      <c r="B41" s="2">
        <v>86</v>
      </c>
      <c r="C41" s="2">
        <v>947</v>
      </c>
      <c r="D41" t="s">
        <v>70</v>
      </c>
      <c r="E41" t="s">
        <v>71</v>
      </c>
      <c r="F41" s="1" t="s">
        <v>49</v>
      </c>
      <c r="G41" s="1" t="s">
        <v>14</v>
      </c>
      <c r="H41" s="2" t="s">
        <v>72</v>
      </c>
    </row>
    <row r="42" spans="1:8" x14ac:dyDescent="0.25">
      <c r="A42" s="2">
        <v>2</v>
      </c>
      <c r="B42" s="2">
        <v>87</v>
      </c>
      <c r="F42" s="1"/>
      <c r="G42" s="1"/>
    </row>
    <row r="43" spans="1:8" x14ac:dyDescent="0.25">
      <c r="A43" s="3">
        <v>2</v>
      </c>
      <c r="B43" s="3">
        <v>88</v>
      </c>
      <c r="C43" s="3"/>
      <c r="D43" s="4"/>
      <c r="E43" s="4"/>
      <c r="F43" s="5"/>
      <c r="G43" s="5"/>
      <c r="H43" s="3"/>
    </row>
  </sheetData>
  <mergeCells count="4">
    <mergeCell ref="A1:I1"/>
    <mergeCell ref="A2:I2"/>
    <mergeCell ref="A3:I3"/>
    <mergeCell ref="A24:I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0"/>
  <sheetViews>
    <sheetView workbookViewId="0">
      <selection activeCell="E16" sqref="E16"/>
    </sheetView>
  </sheetViews>
  <sheetFormatPr defaultColWidth="2.85546875" defaultRowHeight="15" x14ac:dyDescent="0.25"/>
  <cols>
    <col min="1" max="1" width="7.140625" style="8" bestFit="1" customWidth="1"/>
    <col min="2" max="2" width="4.140625" style="8" bestFit="1" customWidth="1"/>
    <col min="3" max="3" width="5.5703125" style="8" bestFit="1" customWidth="1"/>
    <col min="4" max="4" width="25.85546875" style="6" bestFit="1" customWidth="1"/>
    <col min="5" max="5" width="13.140625" style="6" bestFit="1" customWidth="1"/>
    <col min="6" max="6" width="11.140625" style="8" bestFit="1" customWidth="1"/>
    <col min="7" max="7" width="7" style="8" bestFit="1" customWidth="1"/>
    <col min="8" max="8" width="6.85546875" style="8" bestFit="1" customWidth="1"/>
    <col min="9" max="9" width="5.5703125" style="6" bestFit="1" customWidth="1"/>
    <col min="10" max="16384" width="2.85546875" style="6"/>
  </cols>
  <sheetData>
    <row r="1" spans="1:16" ht="18.75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6" x14ac:dyDescent="0.25">
      <c r="A2" s="29" t="s">
        <v>73</v>
      </c>
      <c r="B2" s="29"/>
      <c r="C2" s="29"/>
      <c r="D2" s="29"/>
      <c r="E2" s="29"/>
      <c r="F2" s="29"/>
      <c r="G2" s="29"/>
      <c r="H2" s="29"/>
      <c r="I2" s="29"/>
    </row>
    <row r="3" spans="1:16" ht="15.75" x14ac:dyDescent="0.25">
      <c r="A3" s="30" t="s">
        <v>74</v>
      </c>
      <c r="B3" s="30"/>
      <c r="C3" s="30"/>
      <c r="D3" s="30"/>
      <c r="E3" s="30"/>
      <c r="F3" s="30"/>
      <c r="G3" s="30"/>
      <c r="H3" s="30"/>
      <c r="I3" s="30"/>
      <c r="P3" s="7"/>
    </row>
    <row r="4" spans="1:16" ht="15.75" x14ac:dyDescent="0.25">
      <c r="P4" s="7"/>
    </row>
    <row r="5" spans="1:16" ht="18.75" x14ac:dyDescent="0.3">
      <c r="A5" s="9" t="s">
        <v>3</v>
      </c>
      <c r="B5" s="9" t="s">
        <v>4</v>
      </c>
      <c r="C5" s="9" t="s">
        <v>5</v>
      </c>
      <c r="D5" s="10" t="s">
        <v>6</v>
      </c>
      <c r="E5" s="10" t="s">
        <v>7</v>
      </c>
      <c r="F5" s="9" t="s">
        <v>8</v>
      </c>
      <c r="G5" s="9" t="s">
        <v>9</v>
      </c>
      <c r="H5" s="9" t="s">
        <v>10</v>
      </c>
      <c r="I5" s="11"/>
      <c r="P5" s="7"/>
    </row>
    <row r="6" spans="1:16" ht="18.75" x14ac:dyDescent="0.3">
      <c r="A6" s="9">
        <v>1</v>
      </c>
      <c r="B6" s="9">
        <v>40</v>
      </c>
      <c r="C6" s="9">
        <v>821</v>
      </c>
      <c r="D6" s="11" t="s">
        <v>131</v>
      </c>
      <c r="E6" s="11" t="s">
        <v>132</v>
      </c>
      <c r="F6" s="9" t="s">
        <v>18</v>
      </c>
      <c r="G6" s="9" t="s">
        <v>77</v>
      </c>
      <c r="H6" s="9" t="s">
        <v>83</v>
      </c>
      <c r="I6" s="12">
        <v>534</v>
      </c>
      <c r="P6" s="7"/>
    </row>
    <row r="7" spans="1:16" ht="18.75" x14ac:dyDescent="0.3">
      <c r="A7" s="9">
        <v>1</v>
      </c>
      <c r="B7" s="9">
        <v>41</v>
      </c>
      <c r="C7" s="9">
        <v>811</v>
      </c>
      <c r="D7" s="11" t="s">
        <v>133</v>
      </c>
      <c r="E7" s="11" t="s">
        <v>134</v>
      </c>
      <c r="F7" s="9" t="s">
        <v>18</v>
      </c>
      <c r="G7" s="9" t="s">
        <v>77</v>
      </c>
      <c r="H7" s="9" t="s">
        <v>57</v>
      </c>
      <c r="I7" s="12">
        <v>534</v>
      </c>
      <c r="P7" s="7"/>
    </row>
    <row r="8" spans="1:16" ht="18.75" x14ac:dyDescent="0.3">
      <c r="A8" s="9">
        <v>1</v>
      </c>
      <c r="B8" s="9">
        <v>42</v>
      </c>
      <c r="C8" s="9">
        <v>955</v>
      </c>
      <c r="D8" s="11" t="s">
        <v>135</v>
      </c>
      <c r="E8" s="11" t="s">
        <v>136</v>
      </c>
      <c r="F8" s="9" t="s">
        <v>18</v>
      </c>
      <c r="G8" s="9" t="s">
        <v>77</v>
      </c>
      <c r="H8" s="9" t="s">
        <v>137</v>
      </c>
      <c r="I8" s="12">
        <v>533</v>
      </c>
      <c r="P8" s="7"/>
    </row>
    <row r="9" spans="1:16" ht="18.75" x14ac:dyDescent="0.3">
      <c r="A9" s="9">
        <v>1</v>
      </c>
      <c r="B9" s="9">
        <v>43</v>
      </c>
      <c r="C9" s="9">
        <v>809</v>
      </c>
      <c r="D9" s="11" t="s">
        <v>138</v>
      </c>
      <c r="E9" s="11" t="s">
        <v>139</v>
      </c>
      <c r="F9" s="9" t="s">
        <v>13</v>
      </c>
      <c r="G9" s="9" t="s">
        <v>77</v>
      </c>
      <c r="H9" s="9" t="s">
        <v>140</v>
      </c>
      <c r="I9" s="12">
        <v>532</v>
      </c>
      <c r="P9" s="7"/>
    </row>
    <row r="10" spans="1:16" ht="18.75" x14ac:dyDescent="0.3">
      <c r="A10" s="9">
        <v>1</v>
      </c>
      <c r="B10" s="9">
        <v>44</v>
      </c>
      <c r="C10" s="9">
        <v>847</v>
      </c>
      <c r="D10" s="11" t="s">
        <v>141</v>
      </c>
      <c r="E10" s="11" t="s">
        <v>142</v>
      </c>
      <c r="F10" s="9" t="s">
        <v>13</v>
      </c>
      <c r="G10" s="9" t="s">
        <v>77</v>
      </c>
      <c r="H10" s="9" t="s">
        <v>83</v>
      </c>
      <c r="I10" s="12">
        <v>531</v>
      </c>
      <c r="P10" s="7"/>
    </row>
    <row r="11" spans="1:16" ht="18.75" x14ac:dyDescent="0.3">
      <c r="A11" s="9">
        <v>1</v>
      </c>
      <c r="B11" s="9">
        <v>45</v>
      </c>
      <c r="C11" s="9">
        <v>834</v>
      </c>
      <c r="D11" s="11" t="s">
        <v>143</v>
      </c>
      <c r="E11" s="11" t="s">
        <v>144</v>
      </c>
      <c r="F11" s="9" t="s">
        <v>18</v>
      </c>
      <c r="G11" s="9" t="s">
        <v>77</v>
      </c>
      <c r="H11" s="9" t="s">
        <v>46</v>
      </c>
      <c r="I11" s="12">
        <v>531</v>
      </c>
      <c r="P11" s="7"/>
    </row>
    <row r="12" spans="1:16" ht="18.75" x14ac:dyDescent="0.3">
      <c r="A12" s="9">
        <v>1</v>
      </c>
      <c r="B12" s="9">
        <v>46</v>
      </c>
      <c r="C12" s="9">
        <v>849</v>
      </c>
      <c r="D12" s="11" t="s">
        <v>145</v>
      </c>
      <c r="E12" s="11" t="s">
        <v>146</v>
      </c>
      <c r="F12" s="9" t="s">
        <v>49</v>
      </c>
      <c r="G12" s="9" t="s">
        <v>77</v>
      </c>
      <c r="H12" s="9" t="s">
        <v>80</v>
      </c>
      <c r="I12" s="12">
        <v>531</v>
      </c>
      <c r="P12" s="7"/>
    </row>
    <row r="13" spans="1:16" ht="18.75" x14ac:dyDescent="0.3">
      <c r="A13" s="9">
        <v>1</v>
      </c>
      <c r="B13" s="9">
        <v>47</v>
      </c>
      <c r="C13" s="9">
        <v>862</v>
      </c>
      <c r="D13" s="11" t="s">
        <v>147</v>
      </c>
      <c r="E13" s="11" t="s">
        <v>148</v>
      </c>
      <c r="F13" s="9" t="s">
        <v>13</v>
      </c>
      <c r="G13" s="9" t="s">
        <v>77</v>
      </c>
      <c r="H13" s="9" t="s">
        <v>40</v>
      </c>
      <c r="I13" s="12">
        <v>531</v>
      </c>
      <c r="P13" s="7"/>
    </row>
    <row r="14" spans="1:16" ht="18.75" x14ac:dyDescent="0.3">
      <c r="A14" s="9">
        <v>1</v>
      </c>
      <c r="B14" s="9">
        <v>48</v>
      </c>
      <c r="C14" s="11"/>
      <c r="D14" s="11"/>
      <c r="E14" s="11"/>
      <c r="F14" s="9"/>
      <c r="G14" s="9"/>
      <c r="H14" s="9"/>
      <c r="I14" s="11"/>
      <c r="P14" s="7"/>
    </row>
    <row r="15" spans="1:16" ht="18.75" x14ac:dyDescent="0.3">
      <c r="A15" s="9">
        <v>1</v>
      </c>
      <c r="B15" s="9">
        <v>49</v>
      </c>
      <c r="C15" s="9">
        <v>839</v>
      </c>
      <c r="D15" s="11" t="s">
        <v>149</v>
      </c>
      <c r="E15" s="11" t="s">
        <v>150</v>
      </c>
      <c r="F15" s="9" t="s">
        <v>18</v>
      </c>
      <c r="G15" s="9" t="s">
        <v>77</v>
      </c>
      <c r="H15" s="9" t="s">
        <v>57</v>
      </c>
      <c r="I15" s="12">
        <v>529</v>
      </c>
      <c r="P15" s="7"/>
    </row>
    <row r="16" spans="1:16" ht="18.75" x14ac:dyDescent="0.3">
      <c r="A16" s="9">
        <v>1</v>
      </c>
      <c r="B16" s="9">
        <v>50</v>
      </c>
      <c r="C16" s="9">
        <v>825</v>
      </c>
      <c r="D16" s="11" t="s">
        <v>151</v>
      </c>
      <c r="E16" s="11" t="s">
        <v>152</v>
      </c>
      <c r="F16" s="9" t="s">
        <v>13</v>
      </c>
      <c r="G16" s="9" t="s">
        <v>77</v>
      </c>
      <c r="H16" s="9" t="s">
        <v>83</v>
      </c>
      <c r="I16" s="12">
        <v>529</v>
      </c>
      <c r="P16" s="7"/>
    </row>
    <row r="17" spans="1:21" ht="18.75" x14ac:dyDescent="0.3">
      <c r="A17" s="9">
        <v>1</v>
      </c>
      <c r="B17" s="9">
        <v>51</v>
      </c>
      <c r="C17" s="9">
        <v>865</v>
      </c>
      <c r="D17" s="11" t="s">
        <v>153</v>
      </c>
      <c r="E17" s="11" t="s">
        <v>154</v>
      </c>
      <c r="F17" s="9" t="s">
        <v>18</v>
      </c>
      <c r="G17" s="9" t="s">
        <v>77</v>
      </c>
      <c r="H17" s="9" t="s">
        <v>43</v>
      </c>
      <c r="I17" s="12">
        <v>529</v>
      </c>
      <c r="P17" s="7"/>
    </row>
    <row r="18" spans="1:21" ht="18.75" x14ac:dyDescent="0.3">
      <c r="A18" s="9">
        <v>1</v>
      </c>
      <c r="B18" s="9">
        <v>52</v>
      </c>
      <c r="C18" s="9">
        <v>830</v>
      </c>
      <c r="D18" s="11" t="s">
        <v>121</v>
      </c>
      <c r="E18" s="11" t="s">
        <v>155</v>
      </c>
      <c r="F18" s="9" t="s">
        <v>18</v>
      </c>
      <c r="G18" s="9" t="s">
        <v>77</v>
      </c>
      <c r="H18" s="9" t="s">
        <v>43</v>
      </c>
      <c r="I18" s="12">
        <v>528</v>
      </c>
      <c r="P18" s="7"/>
    </row>
    <row r="19" spans="1:21" ht="18.75" x14ac:dyDescent="0.3">
      <c r="A19" s="9">
        <v>1</v>
      </c>
      <c r="B19" s="9">
        <v>53</v>
      </c>
      <c r="C19" s="9">
        <v>824</v>
      </c>
      <c r="D19" s="11" t="s">
        <v>156</v>
      </c>
      <c r="E19" s="11" t="s">
        <v>157</v>
      </c>
      <c r="F19" s="9" t="s">
        <v>13</v>
      </c>
      <c r="G19" s="9" t="s">
        <v>77</v>
      </c>
      <c r="H19" s="9" t="s">
        <v>40</v>
      </c>
      <c r="I19" s="12">
        <v>528</v>
      </c>
      <c r="P19" s="7"/>
    </row>
    <row r="20" spans="1:21" ht="18.75" x14ac:dyDescent="0.3">
      <c r="A20" s="9">
        <v>1</v>
      </c>
      <c r="B20" s="9">
        <v>54</v>
      </c>
      <c r="C20" s="9">
        <v>853</v>
      </c>
      <c r="D20" s="11" t="s">
        <v>160</v>
      </c>
      <c r="E20" s="11" t="s">
        <v>161</v>
      </c>
      <c r="F20" s="9" t="s">
        <v>18</v>
      </c>
      <c r="G20" s="9" t="s">
        <v>77</v>
      </c>
      <c r="H20" s="9" t="s">
        <v>46</v>
      </c>
      <c r="I20" s="12">
        <v>527</v>
      </c>
      <c r="P20" s="7"/>
    </row>
    <row r="21" spans="1:21" ht="18.75" x14ac:dyDescent="0.3">
      <c r="A21" s="9">
        <v>1</v>
      </c>
      <c r="B21" s="9">
        <v>55</v>
      </c>
      <c r="C21" s="9">
        <v>868</v>
      </c>
      <c r="D21" s="11" t="s">
        <v>162</v>
      </c>
      <c r="E21" s="11" t="s">
        <v>163</v>
      </c>
      <c r="F21" s="9" t="s">
        <v>18</v>
      </c>
      <c r="G21" s="9" t="s">
        <v>77</v>
      </c>
      <c r="H21" s="9" t="s">
        <v>43</v>
      </c>
      <c r="I21" s="12">
        <v>526</v>
      </c>
      <c r="P21" s="7"/>
    </row>
    <row r="22" spans="1:21" ht="18.75" x14ac:dyDescent="0.3">
      <c r="A22" s="9">
        <v>1</v>
      </c>
      <c r="B22" s="9">
        <v>56</v>
      </c>
      <c r="C22" s="9">
        <v>864</v>
      </c>
      <c r="D22" s="11" t="s">
        <v>164</v>
      </c>
      <c r="E22" s="11" t="s">
        <v>165</v>
      </c>
      <c r="F22" s="9" t="s">
        <v>13</v>
      </c>
      <c r="G22" s="9" t="s">
        <v>77</v>
      </c>
      <c r="H22" s="9" t="s">
        <v>25</v>
      </c>
      <c r="I22" s="12">
        <v>525</v>
      </c>
      <c r="P22" s="7"/>
    </row>
    <row r="23" spans="1:21" ht="18.75" x14ac:dyDescent="0.3">
      <c r="A23" s="9">
        <v>1</v>
      </c>
      <c r="B23" s="9">
        <v>57</v>
      </c>
      <c r="C23" s="9"/>
      <c r="D23" s="11"/>
      <c r="E23" s="11"/>
      <c r="F23" s="9"/>
      <c r="G23" s="9"/>
      <c r="H23" s="9"/>
      <c r="I23" s="11"/>
      <c r="U23" s="8"/>
    </row>
    <row r="24" spans="1:21" ht="18.75" x14ac:dyDescent="0.3">
      <c r="A24" s="9">
        <v>1</v>
      </c>
      <c r="B24" s="9">
        <v>58</v>
      </c>
      <c r="C24" s="9">
        <v>832</v>
      </c>
      <c r="D24" s="11" t="s">
        <v>166</v>
      </c>
      <c r="E24" s="11" t="s">
        <v>167</v>
      </c>
      <c r="F24" s="9" t="s">
        <v>18</v>
      </c>
      <c r="G24" s="9" t="s">
        <v>77</v>
      </c>
      <c r="H24" s="9" t="s">
        <v>92</v>
      </c>
      <c r="I24" s="12">
        <v>524</v>
      </c>
      <c r="P24" s="7"/>
    </row>
    <row r="25" spans="1:21" ht="18.75" x14ac:dyDescent="0.3">
      <c r="A25" s="9">
        <v>1</v>
      </c>
      <c r="B25" s="9">
        <v>59</v>
      </c>
      <c r="C25" s="9">
        <v>828</v>
      </c>
      <c r="D25" s="11" t="s">
        <v>168</v>
      </c>
      <c r="E25" s="11" t="s">
        <v>169</v>
      </c>
      <c r="F25" s="9" t="s">
        <v>18</v>
      </c>
      <c r="G25" s="9" t="s">
        <v>77</v>
      </c>
      <c r="H25" s="9" t="s">
        <v>46</v>
      </c>
      <c r="I25" s="12">
        <v>524</v>
      </c>
      <c r="P25" s="7"/>
    </row>
    <row r="26" spans="1:21" ht="18.75" x14ac:dyDescent="0.3">
      <c r="A26" s="9">
        <v>1</v>
      </c>
      <c r="B26" s="9">
        <v>60</v>
      </c>
      <c r="C26" s="9">
        <v>859</v>
      </c>
      <c r="D26" s="11" t="s">
        <v>121</v>
      </c>
      <c r="E26" s="11" t="s">
        <v>170</v>
      </c>
      <c r="F26" s="9" t="s">
        <v>18</v>
      </c>
      <c r="G26" s="9" t="s">
        <v>77</v>
      </c>
      <c r="H26" s="9" t="s">
        <v>37</v>
      </c>
      <c r="I26" s="12">
        <v>523</v>
      </c>
      <c r="P26" s="7"/>
    </row>
    <row r="27" spans="1:21" ht="18.75" x14ac:dyDescent="0.3">
      <c r="A27" s="9">
        <v>1</v>
      </c>
      <c r="B27" s="9">
        <v>61</v>
      </c>
      <c r="C27" s="9">
        <v>805</v>
      </c>
      <c r="D27" s="11" t="s">
        <v>171</v>
      </c>
      <c r="E27" s="11" t="s">
        <v>172</v>
      </c>
      <c r="F27" s="9" t="s">
        <v>18</v>
      </c>
      <c r="G27" s="9" t="s">
        <v>77</v>
      </c>
      <c r="H27" s="9" t="s">
        <v>40</v>
      </c>
      <c r="I27" s="12">
        <v>522</v>
      </c>
      <c r="P27" s="7"/>
    </row>
    <row r="28" spans="1:21" ht="18.75" x14ac:dyDescent="0.3">
      <c r="A28" s="9">
        <v>1</v>
      </c>
      <c r="B28" s="9">
        <v>62</v>
      </c>
      <c r="C28" s="9">
        <v>846</v>
      </c>
      <c r="D28" s="11" t="s">
        <v>173</v>
      </c>
      <c r="E28" s="11" t="s">
        <v>174</v>
      </c>
      <c r="F28" s="9" t="s">
        <v>18</v>
      </c>
      <c r="G28" s="9" t="s">
        <v>77</v>
      </c>
      <c r="H28" s="9" t="s">
        <v>175</v>
      </c>
      <c r="I28" s="12">
        <v>522</v>
      </c>
      <c r="P28" s="7"/>
    </row>
    <row r="29" spans="1:21" ht="18.75" x14ac:dyDescent="0.3">
      <c r="A29" s="9">
        <v>1</v>
      </c>
      <c r="B29" s="9">
        <v>63</v>
      </c>
      <c r="C29" s="9">
        <v>823</v>
      </c>
      <c r="D29" s="11" t="s">
        <v>176</v>
      </c>
      <c r="E29" s="11" t="s">
        <v>177</v>
      </c>
      <c r="F29" s="9" t="s">
        <v>13</v>
      </c>
      <c r="G29" s="9" t="s">
        <v>77</v>
      </c>
      <c r="H29" s="9" t="s">
        <v>178</v>
      </c>
      <c r="I29" s="12">
        <v>522</v>
      </c>
      <c r="P29" s="7"/>
    </row>
    <row r="30" spans="1:21" ht="18.75" x14ac:dyDescent="0.3">
      <c r="A30" s="9">
        <v>1</v>
      </c>
      <c r="B30" s="9">
        <v>64</v>
      </c>
      <c r="C30" s="9">
        <v>812</v>
      </c>
      <c r="D30" s="11" t="s">
        <v>179</v>
      </c>
      <c r="E30" s="11" t="s">
        <v>180</v>
      </c>
      <c r="F30" s="9" t="s">
        <v>49</v>
      </c>
      <c r="G30" s="9" t="s">
        <v>77</v>
      </c>
      <c r="H30" s="9" t="s">
        <v>92</v>
      </c>
      <c r="I30" s="12">
        <v>520</v>
      </c>
      <c r="P30" s="7"/>
    </row>
    <row r="31" spans="1:21" ht="18.75" x14ac:dyDescent="0.3">
      <c r="A31" s="9">
        <v>1</v>
      </c>
      <c r="B31" s="9">
        <v>65</v>
      </c>
      <c r="C31" s="9">
        <v>829</v>
      </c>
      <c r="D31" s="11" t="s">
        <v>181</v>
      </c>
      <c r="E31" s="11" t="s">
        <v>182</v>
      </c>
      <c r="F31" s="9" t="s">
        <v>49</v>
      </c>
      <c r="G31" s="9" t="s">
        <v>77</v>
      </c>
      <c r="H31" s="9" t="s">
        <v>40</v>
      </c>
      <c r="I31" s="12">
        <v>518</v>
      </c>
      <c r="P31" s="7"/>
    </row>
    <row r="32" spans="1:21" ht="18.75" x14ac:dyDescent="0.3">
      <c r="A32" s="9">
        <v>1</v>
      </c>
      <c r="B32" s="9">
        <v>66</v>
      </c>
      <c r="C32" s="9">
        <v>843</v>
      </c>
      <c r="D32" s="11" t="s">
        <v>183</v>
      </c>
      <c r="E32" s="11" t="s">
        <v>184</v>
      </c>
      <c r="F32" s="9" t="s">
        <v>18</v>
      </c>
      <c r="G32" s="9" t="s">
        <v>77</v>
      </c>
      <c r="H32" s="9" t="s">
        <v>185</v>
      </c>
      <c r="I32" s="12">
        <v>516</v>
      </c>
    </row>
    <row r="40" spans="1:10" ht="18.75" x14ac:dyDescent="0.3">
      <c r="A40" s="28" t="s">
        <v>0</v>
      </c>
      <c r="B40" s="28"/>
      <c r="C40" s="28"/>
      <c r="D40" s="28"/>
      <c r="E40" s="28"/>
      <c r="F40" s="28"/>
      <c r="G40" s="28"/>
      <c r="H40" s="28"/>
      <c r="I40" s="28"/>
    </row>
    <row r="41" spans="1:10" x14ac:dyDescent="0.25">
      <c r="A41" s="29" t="s">
        <v>73</v>
      </c>
      <c r="B41" s="29"/>
      <c r="C41" s="29"/>
      <c r="D41" s="29"/>
      <c r="E41" s="29"/>
      <c r="F41" s="29"/>
      <c r="G41" s="29"/>
      <c r="H41" s="29"/>
      <c r="I41" s="29"/>
    </row>
    <row r="42" spans="1:10" x14ac:dyDescent="0.25">
      <c r="A42" s="30" t="s">
        <v>130</v>
      </c>
      <c r="B42" s="30"/>
      <c r="C42" s="30"/>
      <c r="D42" s="30"/>
      <c r="E42" s="30"/>
      <c r="F42" s="30"/>
      <c r="G42" s="30"/>
      <c r="H42" s="30"/>
      <c r="I42" s="30"/>
    </row>
    <row r="44" spans="1:10" ht="18.75" x14ac:dyDescent="0.3">
      <c r="A44" s="9" t="s">
        <v>3</v>
      </c>
      <c r="B44" s="9" t="s">
        <v>4</v>
      </c>
      <c r="C44" s="9" t="s">
        <v>5</v>
      </c>
      <c r="D44" s="10" t="s">
        <v>6</v>
      </c>
      <c r="E44" s="10" t="s">
        <v>7</v>
      </c>
      <c r="F44" s="9" t="s">
        <v>8</v>
      </c>
      <c r="G44" s="9" t="s">
        <v>9</v>
      </c>
      <c r="H44" s="9" t="s">
        <v>10</v>
      </c>
      <c r="I44" s="11"/>
      <c r="J44" s="11"/>
    </row>
    <row r="45" spans="1:10" ht="18.75" x14ac:dyDescent="0.3">
      <c r="A45" s="9">
        <v>2</v>
      </c>
      <c r="B45" s="9">
        <v>40</v>
      </c>
      <c r="C45" s="9">
        <v>826</v>
      </c>
      <c r="D45" s="11" t="s">
        <v>75</v>
      </c>
      <c r="E45" s="11" t="s">
        <v>76</v>
      </c>
      <c r="F45" s="9" t="s">
        <v>13</v>
      </c>
      <c r="G45" s="9" t="s">
        <v>77</v>
      </c>
      <c r="H45" s="9" t="s">
        <v>57</v>
      </c>
      <c r="I45" s="12">
        <v>576</v>
      </c>
      <c r="J45" s="11"/>
    </row>
    <row r="46" spans="1:10" ht="18.75" x14ac:dyDescent="0.3">
      <c r="A46" s="9">
        <v>2</v>
      </c>
      <c r="B46" s="9">
        <v>41</v>
      </c>
      <c r="C46" s="9">
        <v>858</v>
      </c>
      <c r="D46" s="11" t="s">
        <v>78</v>
      </c>
      <c r="E46" s="11" t="s">
        <v>79</v>
      </c>
      <c r="F46" s="9" t="s">
        <v>13</v>
      </c>
      <c r="G46" s="9" t="s">
        <v>77</v>
      </c>
      <c r="H46" s="9" t="s">
        <v>80</v>
      </c>
      <c r="I46" s="12">
        <v>567</v>
      </c>
      <c r="J46" s="11"/>
    </row>
    <row r="47" spans="1:10" ht="18.75" x14ac:dyDescent="0.3">
      <c r="A47" s="9">
        <v>2</v>
      </c>
      <c r="B47" s="9">
        <v>42</v>
      </c>
      <c r="C47" s="9">
        <v>845</v>
      </c>
      <c r="D47" s="11" t="s">
        <v>81</v>
      </c>
      <c r="E47" s="11" t="s">
        <v>82</v>
      </c>
      <c r="F47" s="9" t="s">
        <v>18</v>
      </c>
      <c r="G47" s="9" t="s">
        <v>77</v>
      </c>
      <c r="H47" s="9" t="s">
        <v>83</v>
      </c>
      <c r="I47" s="12">
        <v>566</v>
      </c>
      <c r="J47" s="11"/>
    </row>
    <row r="48" spans="1:10" ht="18.75" x14ac:dyDescent="0.3">
      <c r="A48" s="9">
        <v>2</v>
      </c>
      <c r="B48" s="9">
        <v>43</v>
      </c>
      <c r="C48" s="9">
        <v>866</v>
      </c>
      <c r="D48" s="11" t="s">
        <v>84</v>
      </c>
      <c r="E48" s="11" t="s">
        <v>85</v>
      </c>
      <c r="F48" s="9" t="s">
        <v>18</v>
      </c>
      <c r="G48" s="9" t="s">
        <v>77</v>
      </c>
      <c r="H48" s="9" t="s">
        <v>43</v>
      </c>
      <c r="I48" s="12">
        <v>565</v>
      </c>
      <c r="J48" s="11"/>
    </row>
    <row r="49" spans="1:16" ht="18.75" x14ac:dyDescent="0.3">
      <c r="A49" s="9">
        <v>2</v>
      </c>
      <c r="B49" s="9">
        <v>44</v>
      </c>
      <c r="C49" s="9">
        <v>854</v>
      </c>
      <c r="D49" s="11" t="s">
        <v>86</v>
      </c>
      <c r="E49" s="11" t="s">
        <v>87</v>
      </c>
      <c r="F49" s="9" t="s">
        <v>18</v>
      </c>
      <c r="G49" s="9" t="s">
        <v>77</v>
      </c>
      <c r="H49" s="9" t="s">
        <v>57</v>
      </c>
      <c r="I49" s="12">
        <v>561</v>
      </c>
      <c r="J49" s="11"/>
    </row>
    <row r="50" spans="1:16" ht="18.75" x14ac:dyDescent="0.3">
      <c r="A50" s="9">
        <v>2</v>
      </c>
      <c r="B50" s="9">
        <v>45</v>
      </c>
      <c r="C50" s="9">
        <v>872</v>
      </c>
      <c r="D50" s="11" t="s">
        <v>88</v>
      </c>
      <c r="E50" s="11" t="s">
        <v>89</v>
      </c>
      <c r="F50" s="9" t="s">
        <v>18</v>
      </c>
      <c r="G50" s="9" t="s">
        <v>77</v>
      </c>
      <c r="H50" s="9" t="s">
        <v>46</v>
      </c>
      <c r="I50" s="12">
        <v>559</v>
      </c>
      <c r="J50" s="11"/>
    </row>
    <row r="51" spans="1:16" ht="18.75" x14ac:dyDescent="0.3">
      <c r="A51" s="9">
        <v>2</v>
      </c>
      <c r="B51" s="9">
        <v>46</v>
      </c>
      <c r="C51" s="9">
        <v>863</v>
      </c>
      <c r="D51" s="11" t="s">
        <v>90</v>
      </c>
      <c r="E51" s="11" t="s">
        <v>91</v>
      </c>
      <c r="F51" s="9" t="s">
        <v>18</v>
      </c>
      <c r="G51" s="9" t="s">
        <v>77</v>
      </c>
      <c r="H51" s="9" t="s">
        <v>92</v>
      </c>
      <c r="I51" s="12">
        <v>555</v>
      </c>
      <c r="J51" s="11"/>
    </row>
    <row r="52" spans="1:16" ht="18.75" x14ac:dyDescent="0.3">
      <c r="A52" s="9">
        <v>2</v>
      </c>
      <c r="B52" s="9">
        <v>47</v>
      </c>
      <c r="C52" s="9">
        <v>857</v>
      </c>
      <c r="D52" s="11" t="s">
        <v>93</v>
      </c>
      <c r="E52" s="11" t="s">
        <v>94</v>
      </c>
      <c r="F52" s="9" t="s">
        <v>18</v>
      </c>
      <c r="G52" s="9" t="s">
        <v>77</v>
      </c>
      <c r="H52" s="9" t="s">
        <v>43</v>
      </c>
      <c r="I52" s="12">
        <v>552</v>
      </c>
      <c r="J52" s="11"/>
    </row>
    <row r="53" spans="1:16" ht="18.75" x14ac:dyDescent="0.3">
      <c r="A53" s="9">
        <v>2</v>
      </c>
      <c r="B53" s="9">
        <v>48</v>
      </c>
      <c r="C53" s="9">
        <v>871</v>
      </c>
      <c r="D53" s="11" t="s">
        <v>95</v>
      </c>
      <c r="E53" s="11" t="s">
        <v>96</v>
      </c>
      <c r="F53" s="9" t="s">
        <v>18</v>
      </c>
      <c r="G53" s="9" t="s">
        <v>77</v>
      </c>
      <c r="H53" s="9" t="s">
        <v>97</v>
      </c>
      <c r="I53" s="12">
        <v>550</v>
      </c>
      <c r="J53" s="11"/>
    </row>
    <row r="54" spans="1:16" ht="18.75" x14ac:dyDescent="0.3">
      <c r="A54" s="9">
        <v>2</v>
      </c>
      <c r="B54" s="9">
        <v>49</v>
      </c>
      <c r="C54" s="11"/>
      <c r="D54" s="11"/>
      <c r="E54" s="11"/>
      <c r="F54" s="9"/>
      <c r="G54" s="9"/>
      <c r="H54" s="9"/>
      <c r="I54" s="11"/>
      <c r="J54" s="11"/>
    </row>
    <row r="55" spans="1:16" ht="18.75" x14ac:dyDescent="0.3">
      <c r="A55" s="9">
        <v>2</v>
      </c>
      <c r="B55" s="9">
        <v>50</v>
      </c>
      <c r="C55" s="9">
        <v>860</v>
      </c>
      <c r="D55" s="11" t="s">
        <v>98</v>
      </c>
      <c r="E55" s="11" t="s">
        <v>85</v>
      </c>
      <c r="F55" s="9" t="s">
        <v>13</v>
      </c>
      <c r="G55" s="9" t="s">
        <v>77</v>
      </c>
      <c r="H55" s="9" t="s">
        <v>46</v>
      </c>
      <c r="I55" s="12">
        <v>550</v>
      </c>
      <c r="J55" s="11"/>
    </row>
    <row r="56" spans="1:16" ht="18.75" x14ac:dyDescent="0.3">
      <c r="A56" s="9">
        <v>2</v>
      </c>
      <c r="B56" s="9">
        <v>51</v>
      </c>
      <c r="C56" s="9">
        <v>848</v>
      </c>
      <c r="D56" s="11" t="s">
        <v>99</v>
      </c>
      <c r="E56" s="11" t="s">
        <v>100</v>
      </c>
      <c r="F56" s="9" t="s">
        <v>18</v>
      </c>
      <c r="G56" s="9" t="s">
        <v>77</v>
      </c>
      <c r="H56" s="9" t="s">
        <v>101</v>
      </c>
      <c r="I56" s="12">
        <v>550</v>
      </c>
      <c r="J56" s="11"/>
    </row>
    <row r="57" spans="1:16" ht="18.75" x14ac:dyDescent="0.3">
      <c r="A57" s="9">
        <v>2</v>
      </c>
      <c r="B57" s="9">
        <v>52</v>
      </c>
      <c r="C57" s="9">
        <v>852</v>
      </c>
      <c r="D57" s="11" t="s">
        <v>102</v>
      </c>
      <c r="E57" s="11" t="s">
        <v>103</v>
      </c>
      <c r="F57" s="9" t="s">
        <v>18</v>
      </c>
      <c r="G57" s="9" t="s">
        <v>77</v>
      </c>
      <c r="H57" s="9" t="s">
        <v>60</v>
      </c>
      <c r="I57" s="12">
        <v>550</v>
      </c>
      <c r="J57" s="11"/>
      <c r="P57" s="7"/>
    </row>
    <row r="58" spans="1:16" ht="18.75" x14ac:dyDescent="0.3">
      <c r="A58" s="9">
        <v>2</v>
      </c>
      <c r="B58" s="9">
        <v>53</v>
      </c>
      <c r="C58" s="9">
        <v>998</v>
      </c>
      <c r="D58" s="11" t="s">
        <v>158</v>
      </c>
      <c r="E58" s="11" t="s">
        <v>159</v>
      </c>
      <c r="F58" s="9" t="s">
        <v>13</v>
      </c>
      <c r="G58" s="9" t="s">
        <v>77</v>
      </c>
      <c r="H58" s="9" t="s">
        <v>15</v>
      </c>
      <c r="I58" s="12">
        <v>549</v>
      </c>
      <c r="J58" s="11"/>
      <c r="P58" s="7"/>
    </row>
    <row r="59" spans="1:16" ht="18.75" x14ac:dyDescent="0.3">
      <c r="A59" s="9">
        <v>2</v>
      </c>
      <c r="B59" s="9">
        <v>54</v>
      </c>
      <c r="C59" s="9">
        <v>869</v>
      </c>
      <c r="D59" s="11" t="s">
        <v>104</v>
      </c>
      <c r="E59" s="11" t="s">
        <v>105</v>
      </c>
      <c r="F59" s="9" t="s">
        <v>18</v>
      </c>
      <c r="G59" s="9" t="s">
        <v>77</v>
      </c>
      <c r="H59" s="9" t="s">
        <v>46</v>
      </c>
      <c r="I59" s="12">
        <v>547</v>
      </c>
      <c r="J59" s="11"/>
      <c r="P59" s="7"/>
    </row>
    <row r="60" spans="1:16" ht="18.75" x14ac:dyDescent="0.3">
      <c r="A60" s="9">
        <v>2</v>
      </c>
      <c r="B60" s="9">
        <v>55</v>
      </c>
      <c r="C60" s="9">
        <v>837</v>
      </c>
      <c r="D60" s="11" t="s">
        <v>106</v>
      </c>
      <c r="E60" s="11" t="s">
        <v>107</v>
      </c>
      <c r="F60" s="9" t="s">
        <v>49</v>
      </c>
      <c r="G60" s="9" t="s">
        <v>77</v>
      </c>
      <c r="H60" s="9" t="s">
        <v>57</v>
      </c>
      <c r="I60" s="12">
        <v>547</v>
      </c>
      <c r="J60" s="11"/>
      <c r="P60" s="7"/>
    </row>
    <row r="61" spans="1:16" ht="18.75" x14ac:dyDescent="0.3">
      <c r="A61" s="9">
        <v>2</v>
      </c>
      <c r="B61" s="9">
        <v>56</v>
      </c>
      <c r="C61" s="9">
        <v>850</v>
      </c>
      <c r="D61" s="11" t="s">
        <v>108</v>
      </c>
      <c r="E61" s="11" t="s">
        <v>109</v>
      </c>
      <c r="F61" s="9" t="s">
        <v>49</v>
      </c>
      <c r="G61" s="9" t="s">
        <v>77</v>
      </c>
      <c r="H61" s="9" t="s">
        <v>57</v>
      </c>
      <c r="I61" s="12">
        <v>545</v>
      </c>
      <c r="J61" s="11"/>
      <c r="P61" s="7"/>
    </row>
    <row r="62" spans="1:16" ht="18.75" x14ac:dyDescent="0.3">
      <c r="A62" s="9">
        <v>2</v>
      </c>
      <c r="B62" s="9">
        <v>57</v>
      </c>
      <c r="C62" s="9">
        <v>867</v>
      </c>
      <c r="D62" s="11" t="s">
        <v>110</v>
      </c>
      <c r="E62" s="11" t="s">
        <v>111</v>
      </c>
      <c r="F62" s="9" t="s">
        <v>18</v>
      </c>
      <c r="G62" s="9" t="s">
        <v>77</v>
      </c>
      <c r="H62" s="9" t="s">
        <v>46</v>
      </c>
      <c r="I62" s="12">
        <v>543</v>
      </c>
      <c r="J62" s="11"/>
    </row>
    <row r="63" spans="1:16" ht="18.75" x14ac:dyDescent="0.3">
      <c r="A63" s="9">
        <v>2</v>
      </c>
      <c r="B63" s="9">
        <v>58</v>
      </c>
      <c r="C63" s="9">
        <v>855</v>
      </c>
      <c r="D63" s="11" t="s">
        <v>112</v>
      </c>
      <c r="E63" s="11" t="s">
        <v>113</v>
      </c>
      <c r="F63" s="9" t="s">
        <v>13</v>
      </c>
      <c r="G63" s="9" t="s">
        <v>77</v>
      </c>
      <c r="H63" s="9" t="s">
        <v>83</v>
      </c>
      <c r="I63" s="12">
        <v>543</v>
      </c>
      <c r="J63" s="11"/>
      <c r="P63" s="7"/>
    </row>
    <row r="64" spans="1:16" ht="18.75" x14ac:dyDescent="0.3">
      <c r="A64" s="9">
        <v>2</v>
      </c>
      <c r="B64" s="9">
        <v>59</v>
      </c>
      <c r="C64" s="11"/>
      <c r="D64" s="11"/>
      <c r="E64" s="11"/>
      <c r="F64" s="9"/>
      <c r="G64" s="9"/>
      <c r="H64" s="9"/>
      <c r="I64" s="11"/>
      <c r="J64" s="11"/>
      <c r="P64" s="7"/>
    </row>
    <row r="65" spans="1:21" ht="18.75" x14ac:dyDescent="0.3">
      <c r="A65" s="9">
        <v>2</v>
      </c>
      <c r="B65" s="9">
        <v>60</v>
      </c>
      <c r="C65" s="9">
        <v>861</v>
      </c>
      <c r="D65" s="11" t="s">
        <v>114</v>
      </c>
      <c r="E65" s="11" t="s">
        <v>115</v>
      </c>
      <c r="F65" s="9" t="s">
        <v>13</v>
      </c>
      <c r="G65" s="9" t="s">
        <v>77</v>
      </c>
      <c r="H65" s="9" t="s">
        <v>116</v>
      </c>
      <c r="I65" s="12">
        <v>543</v>
      </c>
      <c r="J65" s="11"/>
      <c r="P65" s="7"/>
    </row>
    <row r="66" spans="1:21" ht="18.75" x14ac:dyDescent="0.3">
      <c r="A66" s="9">
        <v>2</v>
      </c>
      <c r="B66" s="9">
        <v>61</v>
      </c>
      <c r="C66" s="9">
        <v>803</v>
      </c>
      <c r="D66" s="11" t="s">
        <v>117</v>
      </c>
      <c r="E66" s="11" t="s">
        <v>118</v>
      </c>
      <c r="F66" s="9" t="s">
        <v>18</v>
      </c>
      <c r="G66" s="9" t="s">
        <v>77</v>
      </c>
      <c r="H66" s="9" t="s">
        <v>40</v>
      </c>
      <c r="I66" s="12">
        <v>543</v>
      </c>
      <c r="J66" s="11"/>
      <c r="P66" s="7"/>
    </row>
    <row r="67" spans="1:21" ht="18.75" x14ac:dyDescent="0.3">
      <c r="A67" s="9">
        <v>2</v>
      </c>
      <c r="B67" s="9">
        <v>62</v>
      </c>
      <c r="C67" s="9">
        <v>838</v>
      </c>
      <c r="D67" s="11" t="s">
        <v>86</v>
      </c>
      <c r="E67" s="11" t="s">
        <v>119</v>
      </c>
      <c r="F67" s="9" t="s">
        <v>49</v>
      </c>
      <c r="G67" s="9" t="s">
        <v>77</v>
      </c>
      <c r="H67" s="9" t="s">
        <v>120</v>
      </c>
      <c r="I67" s="12">
        <v>541</v>
      </c>
      <c r="J67" s="11"/>
      <c r="P67" s="7"/>
    </row>
    <row r="68" spans="1:21" ht="18.75" x14ac:dyDescent="0.3">
      <c r="A68" s="9">
        <v>2</v>
      </c>
      <c r="B68" s="9">
        <v>63</v>
      </c>
      <c r="C68" s="9">
        <v>870</v>
      </c>
      <c r="D68" s="11" t="s">
        <v>121</v>
      </c>
      <c r="E68" s="11" t="s">
        <v>100</v>
      </c>
      <c r="F68" s="9" t="s">
        <v>49</v>
      </c>
      <c r="G68" s="9" t="s">
        <v>77</v>
      </c>
      <c r="H68" s="9" t="s">
        <v>43</v>
      </c>
      <c r="I68" s="12">
        <v>539</v>
      </c>
      <c r="J68" s="11"/>
      <c r="P68" s="7"/>
    </row>
    <row r="69" spans="1:21" ht="18.75" x14ac:dyDescent="0.3">
      <c r="A69" s="9">
        <v>2</v>
      </c>
      <c r="B69" s="9">
        <v>64</v>
      </c>
      <c r="C69" s="9">
        <v>851</v>
      </c>
      <c r="D69" s="11" t="s">
        <v>122</v>
      </c>
      <c r="E69" s="11" t="s">
        <v>105</v>
      </c>
      <c r="F69" s="9" t="s">
        <v>49</v>
      </c>
      <c r="G69" s="9" t="s">
        <v>77</v>
      </c>
      <c r="H69" s="9" t="s">
        <v>25</v>
      </c>
      <c r="I69" s="12">
        <v>538</v>
      </c>
      <c r="J69" s="11"/>
      <c r="P69" s="7"/>
    </row>
    <row r="70" spans="1:21" ht="18.75" x14ac:dyDescent="0.3">
      <c r="A70" s="9">
        <v>2</v>
      </c>
      <c r="B70" s="9">
        <v>65</v>
      </c>
      <c r="C70" s="9">
        <v>999</v>
      </c>
      <c r="D70" s="11" t="s">
        <v>123</v>
      </c>
      <c r="E70" s="11" t="s">
        <v>124</v>
      </c>
      <c r="F70" s="9" t="s">
        <v>18</v>
      </c>
      <c r="G70" s="9" t="s">
        <v>77</v>
      </c>
      <c r="H70" s="9" t="s">
        <v>125</v>
      </c>
      <c r="I70" s="12">
        <v>537</v>
      </c>
      <c r="J70" s="11"/>
      <c r="P70" s="7"/>
    </row>
    <row r="71" spans="1:21" ht="18.75" x14ac:dyDescent="0.3">
      <c r="A71" s="9">
        <v>2</v>
      </c>
      <c r="B71" s="9">
        <v>66</v>
      </c>
      <c r="C71" s="9">
        <v>827</v>
      </c>
      <c r="D71" s="11" t="s">
        <v>126</v>
      </c>
      <c r="E71" s="11" t="s">
        <v>127</v>
      </c>
      <c r="F71" s="9" t="s">
        <v>13</v>
      </c>
      <c r="G71" s="9" t="s">
        <v>77</v>
      </c>
      <c r="H71" s="9" t="s">
        <v>46</v>
      </c>
      <c r="I71" s="12">
        <v>536</v>
      </c>
      <c r="J71" s="11"/>
      <c r="P71" s="7"/>
    </row>
    <row r="72" spans="1:21" ht="18.75" x14ac:dyDescent="0.3">
      <c r="A72" s="9">
        <v>2</v>
      </c>
      <c r="B72" s="9">
        <v>67</v>
      </c>
      <c r="C72" s="9">
        <v>842</v>
      </c>
      <c r="D72" s="11" t="s">
        <v>128</v>
      </c>
      <c r="E72" s="11" t="s">
        <v>129</v>
      </c>
      <c r="F72" s="9" t="s">
        <v>18</v>
      </c>
      <c r="G72" s="9" t="s">
        <v>77</v>
      </c>
      <c r="H72" s="9" t="s">
        <v>46</v>
      </c>
      <c r="I72" s="12">
        <v>535</v>
      </c>
      <c r="J72" s="11"/>
      <c r="P72" s="7"/>
    </row>
    <row r="73" spans="1:21" x14ac:dyDescent="0.25">
      <c r="U73" s="8"/>
    </row>
    <row r="79" spans="1:21" ht="18.75" x14ac:dyDescent="0.3">
      <c r="A79" s="28" t="s">
        <v>0</v>
      </c>
      <c r="B79" s="28"/>
      <c r="C79" s="28"/>
      <c r="D79" s="28"/>
      <c r="E79" s="28"/>
      <c r="F79" s="28"/>
      <c r="G79" s="28"/>
      <c r="H79" s="28"/>
      <c r="I79" s="28"/>
    </row>
    <row r="80" spans="1:21" x14ac:dyDescent="0.25">
      <c r="A80" s="29" t="s">
        <v>73</v>
      </c>
      <c r="B80" s="29"/>
      <c r="C80" s="29"/>
      <c r="D80" s="29"/>
      <c r="E80" s="29"/>
      <c r="F80" s="29"/>
      <c r="G80" s="29"/>
      <c r="H80" s="29"/>
      <c r="I80" s="29"/>
    </row>
    <row r="81" spans="1:16" x14ac:dyDescent="0.25">
      <c r="A81" s="30" t="s">
        <v>186</v>
      </c>
      <c r="B81" s="30"/>
      <c r="C81" s="30"/>
      <c r="D81" s="30"/>
      <c r="E81" s="30"/>
      <c r="F81" s="30"/>
      <c r="G81" s="30"/>
      <c r="H81" s="30"/>
      <c r="I81" s="30"/>
    </row>
    <row r="83" spans="1:16" ht="18.75" x14ac:dyDescent="0.3">
      <c r="A83" s="9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9" t="s">
        <v>8</v>
      </c>
      <c r="G83" s="9" t="s">
        <v>9</v>
      </c>
      <c r="H83" s="9" t="s">
        <v>10</v>
      </c>
      <c r="I83" s="11"/>
    </row>
    <row r="84" spans="1:16" ht="18.75" x14ac:dyDescent="0.3">
      <c r="A84" s="9">
        <v>3</v>
      </c>
      <c r="B84" s="9">
        <v>40</v>
      </c>
      <c r="C84" s="9">
        <v>818</v>
      </c>
      <c r="D84" s="11" t="s">
        <v>187</v>
      </c>
      <c r="E84" s="11" t="s">
        <v>188</v>
      </c>
      <c r="F84" s="9" t="s">
        <v>49</v>
      </c>
      <c r="G84" s="9" t="s">
        <v>77</v>
      </c>
      <c r="H84" s="9" t="s">
        <v>60</v>
      </c>
      <c r="I84" s="12">
        <v>515</v>
      </c>
      <c r="P84" s="7"/>
    </row>
    <row r="85" spans="1:16" ht="18.75" x14ac:dyDescent="0.3">
      <c r="A85" s="9">
        <v>3</v>
      </c>
      <c r="B85" s="9">
        <v>41</v>
      </c>
      <c r="C85" s="9">
        <v>841</v>
      </c>
      <c r="D85" s="11" t="s">
        <v>189</v>
      </c>
      <c r="E85" s="11" t="s">
        <v>157</v>
      </c>
      <c r="F85" s="9" t="s">
        <v>13</v>
      </c>
      <c r="G85" s="9" t="s">
        <v>77</v>
      </c>
      <c r="H85" s="9" t="s">
        <v>15</v>
      </c>
      <c r="I85" s="12">
        <v>515</v>
      </c>
      <c r="P85" s="7"/>
    </row>
    <row r="86" spans="1:16" ht="18.75" x14ac:dyDescent="0.3">
      <c r="A86" s="9">
        <v>3</v>
      </c>
      <c r="B86" s="9">
        <v>42</v>
      </c>
      <c r="C86" s="9">
        <v>817</v>
      </c>
      <c r="D86" s="11" t="s">
        <v>171</v>
      </c>
      <c r="E86" s="11" t="s">
        <v>118</v>
      </c>
      <c r="F86" s="9" t="s">
        <v>49</v>
      </c>
      <c r="G86" s="9" t="s">
        <v>77</v>
      </c>
      <c r="H86" s="9" t="s">
        <v>40</v>
      </c>
      <c r="I86" s="12">
        <v>514</v>
      </c>
      <c r="P86" s="7"/>
    </row>
    <row r="87" spans="1:16" ht="18.75" x14ac:dyDescent="0.3">
      <c r="A87" s="9">
        <v>3</v>
      </c>
      <c r="B87" s="9">
        <v>43</v>
      </c>
      <c r="C87" s="9">
        <v>833</v>
      </c>
      <c r="D87" s="11" t="s">
        <v>190</v>
      </c>
      <c r="E87" s="11" t="s">
        <v>191</v>
      </c>
      <c r="F87" s="9" t="s">
        <v>13</v>
      </c>
      <c r="G87" s="9" t="s">
        <v>77</v>
      </c>
      <c r="H87" s="9" t="s">
        <v>83</v>
      </c>
      <c r="I87" s="12">
        <v>514</v>
      </c>
      <c r="P87" s="7"/>
    </row>
    <row r="88" spans="1:16" ht="18.75" x14ac:dyDescent="0.3">
      <c r="A88" s="9">
        <v>3</v>
      </c>
      <c r="B88" s="9">
        <v>44</v>
      </c>
      <c r="C88" s="9">
        <v>814</v>
      </c>
      <c r="D88" s="11" t="s">
        <v>192</v>
      </c>
      <c r="E88" s="11" t="s">
        <v>193</v>
      </c>
      <c r="F88" s="9" t="s">
        <v>18</v>
      </c>
      <c r="G88" s="9" t="s">
        <v>77</v>
      </c>
      <c r="H88" s="9" t="s">
        <v>92</v>
      </c>
      <c r="I88" s="12">
        <v>513</v>
      </c>
      <c r="P88" s="7"/>
    </row>
    <row r="89" spans="1:16" ht="18.75" x14ac:dyDescent="0.3">
      <c r="A89" s="9">
        <v>3</v>
      </c>
      <c r="B89" s="9">
        <v>45</v>
      </c>
      <c r="C89" s="9">
        <v>831</v>
      </c>
      <c r="D89" s="11" t="s">
        <v>194</v>
      </c>
      <c r="E89" s="11" t="s">
        <v>195</v>
      </c>
      <c r="F89" s="9" t="s">
        <v>18</v>
      </c>
      <c r="G89" s="9" t="s">
        <v>77</v>
      </c>
      <c r="H89" s="9" t="s">
        <v>196</v>
      </c>
      <c r="I89" s="12">
        <v>512</v>
      </c>
      <c r="P89" s="7"/>
    </row>
    <row r="90" spans="1:16" ht="18.75" x14ac:dyDescent="0.3">
      <c r="A90" s="9">
        <v>3</v>
      </c>
      <c r="B90" s="9">
        <v>46</v>
      </c>
      <c r="C90" s="9">
        <v>844</v>
      </c>
      <c r="D90" s="11" t="s">
        <v>197</v>
      </c>
      <c r="E90" s="11" t="s">
        <v>198</v>
      </c>
      <c r="F90" s="9" t="s">
        <v>18</v>
      </c>
      <c r="G90" s="9" t="s">
        <v>77</v>
      </c>
      <c r="H90" s="9" t="s">
        <v>140</v>
      </c>
      <c r="I90" s="12">
        <v>510</v>
      </c>
      <c r="P90" s="7"/>
    </row>
    <row r="91" spans="1:16" ht="18.75" x14ac:dyDescent="0.3">
      <c r="A91" s="9">
        <v>3</v>
      </c>
      <c r="B91" s="9">
        <v>47</v>
      </c>
      <c r="C91" s="9">
        <v>810</v>
      </c>
      <c r="D91" s="11" t="s">
        <v>199</v>
      </c>
      <c r="E91" s="11" t="s">
        <v>200</v>
      </c>
      <c r="F91" s="9" t="s">
        <v>18</v>
      </c>
      <c r="G91" s="9" t="s">
        <v>77</v>
      </c>
      <c r="H91" s="9" t="s">
        <v>25</v>
      </c>
      <c r="I91" s="12">
        <v>510</v>
      </c>
      <c r="P91" s="7"/>
    </row>
    <row r="92" spans="1:16" ht="18.75" x14ac:dyDescent="0.3">
      <c r="A92" s="9">
        <v>3</v>
      </c>
      <c r="B92" s="9">
        <v>48</v>
      </c>
      <c r="C92" s="11"/>
      <c r="D92" s="11"/>
      <c r="E92" s="11"/>
      <c r="F92" s="9"/>
      <c r="G92" s="9"/>
      <c r="H92" s="9"/>
      <c r="I92" s="11"/>
      <c r="P92" s="7"/>
    </row>
    <row r="93" spans="1:16" ht="18.75" x14ac:dyDescent="0.3">
      <c r="A93" s="9">
        <v>3</v>
      </c>
      <c r="B93" s="9">
        <v>49</v>
      </c>
      <c r="C93" s="9">
        <v>804</v>
      </c>
      <c r="D93" s="11" t="s">
        <v>201</v>
      </c>
      <c r="E93" s="11" t="s">
        <v>202</v>
      </c>
      <c r="F93" s="9" t="s">
        <v>49</v>
      </c>
      <c r="G93" s="9" t="s">
        <v>77</v>
      </c>
      <c r="H93" s="9" t="s">
        <v>25</v>
      </c>
      <c r="I93" s="12">
        <v>509</v>
      </c>
      <c r="P93" s="7"/>
    </row>
    <row r="94" spans="1:16" ht="18.75" x14ac:dyDescent="0.3">
      <c r="A94" s="9">
        <v>3</v>
      </c>
      <c r="B94" s="9">
        <v>50</v>
      </c>
      <c r="C94" s="9">
        <v>840</v>
      </c>
      <c r="D94" s="11" t="s">
        <v>203</v>
      </c>
      <c r="E94" s="11" t="s">
        <v>204</v>
      </c>
      <c r="F94" s="9" t="s">
        <v>18</v>
      </c>
      <c r="G94" s="9" t="s">
        <v>77</v>
      </c>
      <c r="H94" s="9" t="s">
        <v>80</v>
      </c>
      <c r="I94" s="12">
        <v>508</v>
      </c>
      <c r="P94" s="7"/>
    </row>
    <row r="95" spans="1:16" ht="18.75" x14ac:dyDescent="0.3">
      <c r="A95" s="9">
        <v>3</v>
      </c>
      <c r="B95" s="9">
        <v>51</v>
      </c>
      <c r="C95" s="9">
        <v>873</v>
      </c>
      <c r="D95" s="11" t="s">
        <v>205</v>
      </c>
      <c r="E95" s="11" t="s">
        <v>152</v>
      </c>
      <c r="F95" s="9" t="s">
        <v>18</v>
      </c>
      <c r="G95" s="9" t="s">
        <v>77</v>
      </c>
      <c r="H95" s="9" t="s">
        <v>52</v>
      </c>
      <c r="I95" s="12">
        <v>506</v>
      </c>
      <c r="P95" s="7"/>
    </row>
    <row r="96" spans="1:16" ht="18.75" x14ac:dyDescent="0.3">
      <c r="A96" s="9">
        <v>3</v>
      </c>
      <c r="B96" s="9">
        <v>52</v>
      </c>
      <c r="C96" s="9">
        <v>807</v>
      </c>
      <c r="D96" s="11" t="s">
        <v>128</v>
      </c>
      <c r="E96" s="11" t="s">
        <v>206</v>
      </c>
      <c r="F96" s="9" t="s">
        <v>18</v>
      </c>
      <c r="G96" s="9" t="s">
        <v>77</v>
      </c>
      <c r="H96" s="9" t="s">
        <v>46</v>
      </c>
      <c r="I96" s="12">
        <v>506</v>
      </c>
      <c r="P96" s="7"/>
    </row>
    <row r="97" spans="1:16" ht="18.75" x14ac:dyDescent="0.3">
      <c r="A97" s="9">
        <v>3</v>
      </c>
      <c r="B97" s="9">
        <v>53</v>
      </c>
      <c r="C97" s="9">
        <v>956</v>
      </c>
      <c r="D97" s="11" t="s">
        <v>207</v>
      </c>
      <c r="E97" s="11" t="s">
        <v>208</v>
      </c>
      <c r="F97" s="9" t="s">
        <v>13</v>
      </c>
      <c r="G97" s="9" t="s">
        <v>77</v>
      </c>
      <c r="H97" s="9" t="s">
        <v>209</v>
      </c>
      <c r="I97" s="12">
        <v>505</v>
      </c>
      <c r="P97" s="7"/>
    </row>
    <row r="98" spans="1:16" ht="18.75" x14ac:dyDescent="0.3">
      <c r="A98" s="9">
        <v>3</v>
      </c>
      <c r="B98" s="9">
        <v>54</v>
      </c>
      <c r="C98" s="9">
        <v>856</v>
      </c>
      <c r="D98" s="11" t="s">
        <v>210</v>
      </c>
      <c r="E98" s="11" t="s">
        <v>211</v>
      </c>
      <c r="F98" s="9" t="s">
        <v>13</v>
      </c>
      <c r="G98" s="9" t="s">
        <v>77</v>
      </c>
      <c r="H98" s="9" t="s">
        <v>60</v>
      </c>
      <c r="I98" s="12">
        <v>504</v>
      </c>
      <c r="P98" s="7"/>
    </row>
    <row r="99" spans="1:16" ht="18.75" x14ac:dyDescent="0.3">
      <c r="A99" s="9">
        <v>3</v>
      </c>
      <c r="B99" s="9">
        <v>55</v>
      </c>
      <c r="C99" s="9">
        <v>808</v>
      </c>
      <c r="D99" s="11" t="s">
        <v>44</v>
      </c>
      <c r="E99" s="11" t="s">
        <v>212</v>
      </c>
      <c r="F99" s="9" t="s">
        <v>18</v>
      </c>
      <c r="G99" s="9" t="s">
        <v>77</v>
      </c>
      <c r="H99" s="9" t="s">
        <v>92</v>
      </c>
      <c r="I99" s="12">
        <v>499</v>
      </c>
      <c r="P99" s="7"/>
    </row>
    <row r="100" spans="1:16" ht="18.75" x14ac:dyDescent="0.3">
      <c r="A100" s="9">
        <v>3</v>
      </c>
      <c r="B100" s="9">
        <v>56</v>
      </c>
      <c r="C100" s="9">
        <v>815</v>
      </c>
      <c r="D100" s="11" t="s">
        <v>50</v>
      </c>
      <c r="E100" s="11" t="s">
        <v>213</v>
      </c>
      <c r="F100" s="9" t="s">
        <v>49</v>
      </c>
      <c r="G100" s="9" t="s">
        <v>77</v>
      </c>
      <c r="H100" s="9" t="s">
        <v>52</v>
      </c>
      <c r="I100" s="12">
        <v>497</v>
      </c>
      <c r="P100" s="7"/>
    </row>
    <row r="101" spans="1:16" ht="18.75" x14ac:dyDescent="0.3">
      <c r="A101" s="9">
        <v>3</v>
      </c>
      <c r="B101" s="9">
        <v>57</v>
      </c>
      <c r="C101" s="9">
        <v>802</v>
      </c>
      <c r="D101" s="11" t="s">
        <v>214</v>
      </c>
      <c r="E101" s="11" t="s">
        <v>215</v>
      </c>
      <c r="F101" s="9" t="s">
        <v>13</v>
      </c>
      <c r="G101" s="9" t="s">
        <v>77</v>
      </c>
      <c r="H101" s="9" t="s">
        <v>209</v>
      </c>
      <c r="I101" s="12">
        <v>492</v>
      </c>
      <c r="P101" s="7"/>
    </row>
    <row r="102" spans="1:16" ht="18.75" x14ac:dyDescent="0.3">
      <c r="A102" s="9">
        <v>3</v>
      </c>
      <c r="B102" s="9">
        <v>58</v>
      </c>
      <c r="C102" s="11"/>
      <c r="D102" s="11"/>
      <c r="E102" s="11"/>
      <c r="F102" s="9"/>
      <c r="G102" s="9"/>
      <c r="H102" s="9"/>
      <c r="I102" s="11"/>
      <c r="P102" s="7"/>
    </row>
    <row r="103" spans="1:16" ht="18.75" x14ac:dyDescent="0.3">
      <c r="A103" s="9">
        <v>3</v>
      </c>
      <c r="B103" s="9">
        <v>59</v>
      </c>
      <c r="C103" s="9">
        <v>836</v>
      </c>
      <c r="D103" s="11" t="s">
        <v>216</v>
      </c>
      <c r="E103" s="11" t="s">
        <v>217</v>
      </c>
      <c r="F103" s="9" t="s">
        <v>18</v>
      </c>
      <c r="G103" s="9" t="s">
        <v>77</v>
      </c>
      <c r="H103" s="9" t="s">
        <v>218</v>
      </c>
      <c r="I103" s="12">
        <v>491</v>
      </c>
      <c r="P103" s="7"/>
    </row>
    <row r="104" spans="1:16" ht="18.75" x14ac:dyDescent="0.3">
      <c r="A104" s="9">
        <v>3</v>
      </c>
      <c r="B104" s="9">
        <v>60</v>
      </c>
      <c r="C104" s="9">
        <v>813</v>
      </c>
      <c r="D104" s="11" t="s">
        <v>219</v>
      </c>
      <c r="E104" s="11" t="s">
        <v>220</v>
      </c>
      <c r="F104" s="9" t="s">
        <v>49</v>
      </c>
      <c r="G104" s="9" t="s">
        <v>77</v>
      </c>
      <c r="H104" s="9" t="s">
        <v>40</v>
      </c>
      <c r="I104" s="12">
        <v>490</v>
      </c>
      <c r="P104" s="7"/>
    </row>
    <row r="105" spans="1:16" ht="18.75" x14ac:dyDescent="0.3">
      <c r="A105" s="9">
        <v>3</v>
      </c>
      <c r="B105" s="9">
        <v>61</v>
      </c>
      <c r="C105" s="9">
        <v>820</v>
      </c>
      <c r="D105" s="11" t="s">
        <v>221</v>
      </c>
      <c r="E105" s="11" t="s">
        <v>222</v>
      </c>
      <c r="F105" s="9" t="s">
        <v>49</v>
      </c>
      <c r="G105" s="9" t="s">
        <v>77</v>
      </c>
      <c r="H105" s="9" t="s">
        <v>57</v>
      </c>
      <c r="I105" s="12">
        <v>487</v>
      </c>
      <c r="P105" s="7"/>
    </row>
    <row r="106" spans="1:16" ht="18.75" x14ac:dyDescent="0.3">
      <c r="A106" s="9">
        <v>3</v>
      </c>
      <c r="B106" s="9">
        <v>62</v>
      </c>
      <c r="C106" s="9">
        <v>819</v>
      </c>
      <c r="D106" s="11" t="s">
        <v>223</v>
      </c>
      <c r="E106" s="11" t="s">
        <v>139</v>
      </c>
      <c r="F106" s="9" t="s">
        <v>18</v>
      </c>
      <c r="G106" s="9" t="s">
        <v>77</v>
      </c>
      <c r="H106" s="9" t="s">
        <v>140</v>
      </c>
      <c r="I106" s="12">
        <v>486</v>
      </c>
    </row>
    <row r="107" spans="1:16" ht="18.75" x14ac:dyDescent="0.3">
      <c r="A107" s="9">
        <v>3</v>
      </c>
      <c r="B107" s="9">
        <v>63</v>
      </c>
      <c r="C107" s="9">
        <v>816</v>
      </c>
      <c r="D107" s="11" t="s">
        <v>164</v>
      </c>
      <c r="E107" s="11" t="s">
        <v>100</v>
      </c>
      <c r="F107" s="9" t="s">
        <v>18</v>
      </c>
      <c r="G107" s="9" t="s">
        <v>77</v>
      </c>
      <c r="H107" s="9" t="s">
        <v>25</v>
      </c>
      <c r="I107" s="12">
        <v>479</v>
      </c>
    </row>
    <row r="108" spans="1:16" ht="18.75" x14ac:dyDescent="0.3">
      <c r="A108" s="9">
        <v>3</v>
      </c>
      <c r="B108" s="9">
        <v>64</v>
      </c>
      <c r="C108" s="9">
        <v>806</v>
      </c>
      <c r="D108" s="11" t="s">
        <v>224</v>
      </c>
      <c r="E108" s="11" t="s">
        <v>225</v>
      </c>
      <c r="F108" s="9" t="s">
        <v>13</v>
      </c>
      <c r="G108" s="9" t="s">
        <v>77</v>
      </c>
      <c r="H108" s="9" t="s">
        <v>43</v>
      </c>
      <c r="I108" s="12">
        <v>477</v>
      </c>
    </row>
    <row r="109" spans="1:16" ht="18.75" x14ac:dyDescent="0.3">
      <c r="A109" s="9">
        <v>3</v>
      </c>
      <c r="B109" s="9">
        <v>65</v>
      </c>
      <c r="C109" s="9">
        <v>801</v>
      </c>
      <c r="D109" s="11" t="s">
        <v>226</v>
      </c>
      <c r="E109" s="11" t="s">
        <v>227</v>
      </c>
      <c r="F109" s="9" t="s">
        <v>13</v>
      </c>
      <c r="G109" s="9" t="s">
        <v>77</v>
      </c>
      <c r="H109" s="9" t="s">
        <v>15</v>
      </c>
      <c r="I109" s="12">
        <v>473</v>
      </c>
    </row>
    <row r="110" spans="1:16" ht="18.75" x14ac:dyDescent="0.3">
      <c r="A110" s="9">
        <v>3</v>
      </c>
      <c r="B110" s="9">
        <v>66</v>
      </c>
      <c r="C110" s="9">
        <v>822</v>
      </c>
      <c r="D110" s="11" t="s">
        <v>228</v>
      </c>
      <c r="E110" s="11" t="s">
        <v>229</v>
      </c>
      <c r="F110" s="9" t="s">
        <v>18</v>
      </c>
      <c r="G110" s="9" t="s">
        <v>77</v>
      </c>
      <c r="H110" s="9" t="s">
        <v>83</v>
      </c>
      <c r="I110" s="12">
        <v>472</v>
      </c>
    </row>
  </sheetData>
  <mergeCells count="9">
    <mergeCell ref="A79:I79"/>
    <mergeCell ref="A80:I80"/>
    <mergeCell ref="A81:I81"/>
    <mergeCell ref="A1:I1"/>
    <mergeCell ref="A2:I2"/>
    <mergeCell ref="A3:I3"/>
    <mergeCell ref="A40:I40"/>
    <mergeCell ref="A41:I41"/>
    <mergeCell ref="A42:I42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 D2</vt:lpstr>
      <vt:lpstr>RFP D2</vt:lpstr>
      <vt:lpstr>WSP D2</vt:lpstr>
      <vt:lpstr>MAP D2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UpperRange2</dc:creator>
  <cp:lastModifiedBy>Ashley MacAllister</cp:lastModifiedBy>
  <cp:lastPrinted>2026-04-15T23:58:02Z</cp:lastPrinted>
  <dcterms:created xsi:type="dcterms:W3CDTF">2026-04-15T21:49:51Z</dcterms:created>
  <dcterms:modified xsi:type="dcterms:W3CDTF">2026-04-17T22:49:00Z</dcterms:modified>
</cp:coreProperties>
</file>