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98" documentId="8_{FA293ACC-DBDC-4F4B-924B-1C07F1558163}" xr6:coauthVersionLast="47" xr6:coauthVersionMax="47" xr10:uidLastSave="{D9DFF494-FCEB-4E59-A30B-E5E68B203429}"/>
  <bookViews>
    <workbookView xWindow="-110" yWindow="-11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4" l="1"/>
  <c r="A2" i="7"/>
  <c r="A4" i="13"/>
  <c r="A4" i="12"/>
  <c r="A4" i="9"/>
  <c r="A4" i="1"/>
  <c r="CV244" i="9"/>
  <c r="CU244" i="9"/>
  <c r="CT244" i="9"/>
  <c r="CV243" i="9"/>
  <c r="CU243" i="9"/>
  <c r="CT243" i="9"/>
  <c r="CV242" i="9"/>
  <c r="CU242" i="9"/>
  <c r="CT242" i="9"/>
  <c r="CV129" i="9"/>
  <c r="CU129" i="9"/>
  <c r="CT129" i="9"/>
  <c r="CV128" i="9"/>
  <c r="CU128" i="9"/>
  <c r="CT128" i="9"/>
  <c r="CV127" i="9"/>
  <c r="CU127" i="9"/>
  <c r="CT127" i="9"/>
  <c r="CV78" i="9"/>
  <c r="CU78" i="9"/>
  <c r="CT78" i="9"/>
  <c r="CV77" i="9"/>
  <c r="CU77" i="9"/>
  <c r="CT77" i="9"/>
  <c r="CV76" i="9"/>
  <c r="CU76" i="9"/>
  <c r="CT76" i="9"/>
  <c r="CX184" i="1"/>
  <c r="CW184" i="1"/>
  <c r="CV184" i="1"/>
  <c r="CX183" i="1"/>
  <c r="CW183" i="1"/>
  <c r="CV183" i="1"/>
  <c r="CX182" i="1"/>
  <c r="CW182" i="1"/>
  <c r="CV182" i="1"/>
  <c r="CX121" i="1"/>
  <c r="CW121" i="1"/>
  <c r="CV121" i="1"/>
  <c r="CX120" i="1"/>
  <c r="CW120" i="1"/>
  <c r="CV120" i="1"/>
  <c r="CX119" i="1"/>
  <c r="CW119" i="1"/>
  <c r="CV119" i="1"/>
  <c r="CX70" i="1"/>
  <c r="CW70" i="1"/>
  <c r="CV70" i="1"/>
  <c r="CX69" i="1"/>
  <c r="CW69" i="1"/>
  <c r="CV69" i="1"/>
  <c r="CX68" i="1"/>
  <c r="CW68" i="1"/>
  <c r="CV68" i="1"/>
  <c r="CI240" i="13"/>
  <c r="CI239" i="13"/>
  <c r="CI238" i="13"/>
  <c r="CI133" i="13"/>
  <c r="CI132" i="13"/>
  <c r="CI131" i="13"/>
  <c r="CI74" i="13"/>
  <c r="CI73" i="13"/>
  <c r="CI72" i="13"/>
  <c r="CG244" i="9"/>
  <c r="CG243" i="9"/>
  <c r="CG242" i="9"/>
  <c r="CG129" i="9"/>
  <c r="CG128" i="9"/>
  <c r="CG127" i="9"/>
  <c r="CG78" i="9"/>
  <c r="CG77" i="9"/>
  <c r="CG76" i="9"/>
  <c r="CJ184" i="1"/>
  <c r="CJ183" i="1"/>
  <c r="CJ182" i="1"/>
  <c r="CJ121" i="1"/>
  <c r="CJ120" i="1"/>
  <c r="CJ119" i="1"/>
  <c r="CJ70" i="1"/>
  <c r="CJ69" i="1"/>
  <c r="CJ68" i="1"/>
  <c r="CD240" i="13"/>
  <c r="CD239" i="13"/>
  <c r="CD238" i="13"/>
  <c r="CD133" i="13"/>
  <c r="CD132" i="13"/>
  <c r="CD131" i="13"/>
  <c r="CD74" i="13"/>
  <c r="CD73" i="13"/>
  <c r="CD72" i="13"/>
  <c r="BE240" i="13"/>
  <c r="BE239" i="13"/>
  <c r="BE238" i="13"/>
  <c r="BE133" i="13"/>
  <c r="BE132" i="13"/>
  <c r="BE131" i="13"/>
  <c r="BE74" i="13"/>
  <c r="BE73" i="13"/>
  <c r="BE72" i="13"/>
  <c r="CH240" i="13"/>
  <c r="CG240" i="13"/>
  <c r="CF240" i="13"/>
  <c r="CE240" i="13"/>
  <c r="CH239" i="13"/>
  <c r="CG239" i="13"/>
  <c r="CF239" i="13"/>
  <c r="CE239" i="13"/>
  <c r="CH238" i="13"/>
  <c r="CG238" i="13"/>
  <c r="CF238" i="13"/>
  <c r="CE238" i="13"/>
  <c r="CH133" i="13"/>
  <c r="CG133" i="13"/>
  <c r="CF133" i="13"/>
  <c r="CE133" i="13"/>
  <c r="CH132" i="13"/>
  <c r="CG132" i="13"/>
  <c r="CF132" i="13"/>
  <c r="CE132" i="13"/>
  <c r="CH131" i="13"/>
  <c r="CG131" i="13"/>
  <c r="CF131" i="13"/>
  <c r="CE131" i="13"/>
  <c r="CH74" i="13"/>
  <c r="CG74" i="13"/>
  <c r="CF74" i="13"/>
  <c r="CE74" i="13"/>
  <c r="CH73" i="13"/>
  <c r="CG73" i="13"/>
  <c r="CF73" i="13"/>
  <c r="CE73" i="13"/>
  <c r="CH72" i="13"/>
  <c r="CG72" i="13"/>
  <c r="CF72" i="13"/>
  <c r="CE72" i="13"/>
  <c r="CH192" i="12"/>
  <c r="CG192" i="12"/>
  <c r="CF192" i="12"/>
  <c r="CE192" i="12"/>
  <c r="CH191" i="12"/>
  <c r="CG191" i="12"/>
  <c r="CF191" i="12"/>
  <c r="CE191" i="12"/>
  <c r="CH190" i="12"/>
  <c r="CG190" i="12"/>
  <c r="CF190" i="12"/>
  <c r="CE190" i="12"/>
  <c r="CH129" i="12"/>
  <c r="CG129" i="12"/>
  <c r="CF129" i="12"/>
  <c r="CE129" i="12"/>
  <c r="CH128" i="12"/>
  <c r="CG128" i="12"/>
  <c r="CF128" i="12"/>
  <c r="CE128" i="12"/>
  <c r="CH127" i="12"/>
  <c r="CG127" i="12"/>
  <c r="CF127" i="12"/>
  <c r="CE127" i="12"/>
  <c r="CH70" i="12"/>
  <c r="CG70" i="12"/>
  <c r="CF70" i="12"/>
  <c r="CE70" i="12"/>
  <c r="CH69" i="12"/>
  <c r="CG69" i="12"/>
  <c r="CF69" i="12"/>
  <c r="CE69" i="12"/>
  <c r="CH68" i="12"/>
  <c r="CG68" i="12"/>
  <c r="CF68" i="12"/>
  <c r="CE68" i="12"/>
  <c r="CY184" i="1"/>
  <c r="CU184" i="1"/>
  <c r="CT184" i="1"/>
  <c r="CS184" i="1"/>
  <c r="CR184" i="1"/>
  <c r="CY183" i="1"/>
  <c r="CU183" i="1"/>
  <c r="CT183" i="1"/>
  <c r="CS183" i="1"/>
  <c r="CR183" i="1"/>
  <c r="CY182" i="1"/>
  <c r="CU182" i="1"/>
  <c r="CT182" i="1"/>
  <c r="CS182" i="1"/>
  <c r="CR182" i="1"/>
  <c r="CY121" i="1"/>
  <c r="CU121" i="1"/>
  <c r="CT121" i="1"/>
  <c r="CS121" i="1"/>
  <c r="CR121" i="1"/>
  <c r="CY120" i="1"/>
  <c r="CU120" i="1"/>
  <c r="CT120" i="1"/>
  <c r="CS120" i="1"/>
  <c r="CR120" i="1"/>
  <c r="CY119" i="1"/>
  <c r="CU119" i="1"/>
  <c r="CT119" i="1"/>
  <c r="CS119" i="1"/>
  <c r="CR119" i="1"/>
  <c r="CY70" i="1"/>
  <c r="CU70" i="1"/>
  <c r="CT70" i="1"/>
  <c r="CS70" i="1"/>
  <c r="CR70" i="1"/>
  <c r="CY69" i="1"/>
  <c r="CU69" i="1"/>
  <c r="CT69" i="1"/>
  <c r="CS69" i="1"/>
  <c r="CR69" i="1"/>
  <c r="CY68" i="1"/>
  <c r="CU68" i="1"/>
  <c r="CT68" i="1"/>
  <c r="CS68" i="1"/>
  <c r="CR68" i="1"/>
  <c r="CS244" i="9"/>
  <c r="CR244" i="9"/>
  <c r="CQ244" i="9"/>
  <c r="CP244" i="9"/>
  <c r="CO244" i="9"/>
  <c r="CS243" i="9"/>
  <c r="CR243" i="9"/>
  <c r="CQ243" i="9"/>
  <c r="CP243" i="9"/>
  <c r="CO243" i="9"/>
  <c r="CS242" i="9"/>
  <c r="CR242" i="9"/>
  <c r="CQ242" i="9"/>
  <c r="CP242" i="9"/>
  <c r="CO242" i="9"/>
  <c r="CS129" i="9"/>
  <c r="CR129" i="9"/>
  <c r="CQ129" i="9"/>
  <c r="CP129" i="9"/>
  <c r="CO129" i="9"/>
  <c r="CS128" i="9"/>
  <c r="CR128" i="9"/>
  <c r="CQ128" i="9"/>
  <c r="CP128" i="9"/>
  <c r="CO128" i="9"/>
  <c r="CS127" i="9"/>
  <c r="CR127" i="9"/>
  <c r="CQ127" i="9"/>
  <c r="CP127" i="9"/>
  <c r="CO127" i="9"/>
  <c r="CS78" i="9"/>
  <c r="CR78" i="9"/>
  <c r="CQ78" i="9"/>
  <c r="CP78" i="9"/>
  <c r="CO78" i="9"/>
  <c r="CS77" i="9"/>
  <c r="CR77" i="9"/>
  <c r="CQ77" i="9"/>
  <c r="CP77" i="9"/>
  <c r="CO77" i="9"/>
  <c r="CS76" i="9"/>
  <c r="CR76" i="9"/>
  <c r="CQ76" i="9"/>
  <c r="CP76" i="9"/>
  <c r="CO76" i="9"/>
  <c r="CB240" i="13"/>
  <c r="CA240" i="13"/>
  <c r="CB239" i="13"/>
  <c r="CA239" i="13"/>
  <c r="CB238" i="13"/>
  <c r="CA238" i="13"/>
  <c r="CB133" i="13"/>
  <c r="CA133" i="13"/>
  <c r="CB132" i="13"/>
  <c r="CA132" i="13"/>
  <c r="CB131" i="13"/>
  <c r="CA131" i="13"/>
  <c r="CB74" i="13"/>
  <c r="CA74" i="13"/>
  <c r="CB73" i="13"/>
  <c r="CA73" i="13"/>
  <c r="CB72" i="13"/>
  <c r="CA72" i="13"/>
  <c r="CC192" i="12"/>
  <c r="CB192" i="12"/>
  <c r="CC191" i="12"/>
  <c r="CB191" i="12"/>
  <c r="CC190" i="12"/>
  <c r="CB190" i="12"/>
  <c r="CC129" i="12"/>
  <c r="CB129" i="12"/>
  <c r="CC128" i="12"/>
  <c r="CB128" i="12"/>
  <c r="CC127" i="12"/>
  <c r="CB127" i="12"/>
  <c r="CC70" i="12"/>
  <c r="CB70" i="12"/>
  <c r="CC69" i="12"/>
  <c r="CB69" i="12"/>
  <c r="CC68" i="12"/>
  <c r="CB68" i="12"/>
  <c r="CM244" i="9"/>
  <c r="CL244" i="9"/>
  <c r="CM243" i="9"/>
  <c r="CL243" i="9"/>
  <c r="CM242" i="9"/>
  <c r="CL242" i="9"/>
  <c r="CM129" i="9"/>
  <c r="CL129" i="9"/>
  <c r="CM128" i="9"/>
  <c r="CL128" i="9"/>
  <c r="CM127" i="9"/>
  <c r="CL127" i="9"/>
  <c r="CM78" i="9"/>
  <c r="CL78" i="9"/>
  <c r="CM77" i="9"/>
  <c r="CL77" i="9"/>
  <c r="CM76" i="9"/>
  <c r="CL76" i="9"/>
  <c r="CQ184" i="1"/>
  <c r="CP184" i="1"/>
  <c r="CO184" i="1"/>
  <c r="CQ183" i="1"/>
  <c r="CP183" i="1"/>
  <c r="CO183" i="1"/>
  <c r="CQ182" i="1"/>
  <c r="CP182" i="1"/>
  <c r="CO182" i="1"/>
  <c r="CQ121" i="1"/>
  <c r="CP121" i="1"/>
  <c r="CO121" i="1"/>
  <c r="CQ120" i="1"/>
  <c r="CP120" i="1"/>
  <c r="CO120" i="1"/>
  <c r="CQ119" i="1"/>
  <c r="CP119" i="1"/>
  <c r="CO119" i="1"/>
  <c r="CQ70" i="1"/>
  <c r="CP70" i="1"/>
  <c r="CO70" i="1"/>
  <c r="CQ69" i="1"/>
  <c r="CP69" i="1"/>
  <c r="CO69" i="1"/>
  <c r="CQ68" i="1"/>
  <c r="CP68" i="1"/>
  <c r="CO68" i="1"/>
  <c r="O224" i="13"/>
  <c r="N224" i="13"/>
  <c r="M224" i="13"/>
  <c r="L224" i="13"/>
  <c r="K224" i="13"/>
  <c r="I224" i="13"/>
  <c r="CM223" i="13"/>
  <c r="X223" i="13"/>
  <c r="L72" i="14" s="1"/>
  <c r="O223" i="13"/>
  <c r="N223" i="13"/>
  <c r="M223" i="13"/>
  <c r="L223" i="13"/>
  <c r="K223" i="13"/>
  <c r="F223" i="13"/>
  <c r="G223" i="13" s="1"/>
  <c r="M72" i="14" s="1"/>
  <c r="D223" i="13"/>
  <c r="C223" i="13"/>
  <c r="O220" i="13"/>
  <c r="N220" i="13"/>
  <c r="M220" i="13"/>
  <c r="L220" i="13"/>
  <c r="K220" i="13"/>
  <c r="I220" i="13"/>
  <c r="CM219" i="13"/>
  <c r="X219" i="13"/>
  <c r="L71" i="14" s="1"/>
  <c r="O219" i="13"/>
  <c r="N219" i="13"/>
  <c r="M219" i="13"/>
  <c r="L219" i="13"/>
  <c r="K219" i="13"/>
  <c r="F219" i="13"/>
  <c r="G219" i="13" s="1"/>
  <c r="M71" i="14" s="1"/>
  <c r="D219" i="13"/>
  <c r="C219" i="13"/>
  <c r="Q223" i="13" l="1"/>
  <c r="N72" i="14" s="1"/>
  <c r="Q219" i="13"/>
  <c r="N71" i="14" s="1"/>
  <c r="R223" i="13"/>
  <c r="O72" i="14" s="1"/>
  <c r="R219" i="13"/>
  <c r="O71" i="14" s="1"/>
  <c r="O232" i="9"/>
  <c r="N232" i="9"/>
  <c r="M232" i="9"/>
  <c r="L232" i="9"/>
  <c r="K232" i="9"/>
  <c r="I232" i="9"/>
  <c r="CZ231" i="9"/>
  <c r="X231" i="9"/>
  <c r="L74" i="7" s="1"/>
  <c r="O231" i="9"/>
  <c r="N231" i="9"/>
  <c r="M231" i="9"/>
  <c r="L231" i="9"/>
  <c r="K231" i="9"/>
  <c r="F231" i="9"/>
  <c r="G231" i="9" s="1"/>
  <c r="M74" i="7" s="1"/>
  <c r="D231" i="9"/>
  <c r="C231" i="9"/>
  <c r="O228" i="9"/>
  <c r="N228" i="9"/>
  <c r="M228" i="9"/>
  <c r="L228" i="9"/>
  <c r="K228" i="9"/>
  <c r="I228" i="9"/>
  <c r="CZ227" i="9"/>
  <c r="X227" i="9"/>
  <c r="L73" i="7" s="1"/>
  <c r="O227" i="9"/>
  <c r="N227" i="9"/>
  <c r="M227" i="9"/>
  <c r="L227" i="9"/>
  <c r="K227" i="9"/>
  <c r="F227" i="9"/>
  <c r="G227" i="9" s="1"/>
  <c r="M73" i="7" s="1"/>
  <c r="D227" i="9"/>
  <c r="C227" i="9"/>
  <c r="Q231" i="9" l="1"/>
  <c r="N74" i="7" s="1"/>
  <c r="Q227" i="9"/>
  <c r="N73" i="7" s="1"/>
  <c r="U219" i="13"/>
  <c r="P71" i="14" s="1"/>
  <c r="U223" i="13"/>
  <c r="R227" i="9"/>
  <c r="O73" i="7" s="1"/>
  <c r="R231" i="9"/>
  <c r="O74" i="7" s="1"/>
  <c r="F239" i="9"/>
  <c r="G239" i="9" s="1"/>
  <c r="M76" i="7" s="1"/>
  <c r="F235" i="9"/>
  <c r="G235" i="9" s="1"/>
  <c r="M75" i="7" s="1"/>
  <c r="F223" i="9"/>
  <c r="G223" i="9" s="1"/>
  <c r="M58" i="7" s="1"/>
  <c r="D239" i="9"/>
  <c r="D235" i="9"/>
  <c r="D223" i="9"/>
  <c r="C223" i="9"/>
  <c r="C239" i="9"/>
  <c r="C235" i="9"/>
  <c r="O224" i="9"/>
  <c r="N224" i="9"/>
  <c r="M224" i="9"/>
  <c r="L224" i="9"/>
  <c r="K224" i="9"/>
  <c r="I224" i="9"/>
  <c r="CZ223" i="9"/>
  <c r="X223" i="9"/>
  <c r="L58" i="7" s="1"/>
  <c r="O223" i="9"/>
  <c r="N223" i="9"/>
  <c r="M223" i="9"/>
  <c r="L223" i="9"/>
  <c r="K223" i="9"/>
  <c r="O236" i="9"/>
  <c r="N236" i="9"/>
  <c r="M236" i="9"/>
  <c r="L236" i="9"/>
  <c r="K236" i="9"/>
  <c r="I236" i="9"/>
  <c r="CZ235" i="9"/>
  <c r="X235" i="9"/>
  <c r="L75" i="7" s="1"/>
  <c r="O235" i="9"/>
  <c r="N235" i="9"/>
  <c r="M235" i="9"/>
  <c r="L235" i="9"/>
  <c r="K235" i="9"/>
  <c r="CH182" i="1"/>
  <c r="CI182" i="1"/>
  <c r="CH183" i="1"/>
  <c r="CI183" i="1"/>
  <c r="CH184" i="1"/>
  <c r="CI184" i="1"/>
  <c r="CH119" i="1"/>
  <c r="CI119" i="1"/>
  <c r="CH120" i="1"/>
  <c r="CI120" i="1"/>
  <c r="CH121" i="1"/>
  <c r="CI121" i="1"/>
  <c r="CH68" i="1"/>
  <c r="CI68" i="1"/>
  <c r="CH69" i="1"/>
  <c r="CI69" i="1"/>
  <c r="CH70" i="1"/>
  <c r="CI70" i="1"/>
  <c r="CE242" i="9"/>
  <c r="CF242" i="9"/>
  <c r="CE243" i="9"/>
  <c r="CF243" i="9"/>
  <c r="CE244" i="9"/>
  <c r="CF244" i="9"/>
  <c r="CE76" i="9"/>
  <c r="CF76" i="9"/>
  <c r="CE77" i="9"/>
  <c r="CF77" i="9"/>
  <c r="CE78" i="9"/>
  <c r="CF78" i="9"/>
  <c r="CE127" i="9"/>
  <c r="CF127" i="9"/>
  <c r="CE128" i="9"/>
  <c r="CF128" i="9"/>
  <c r="CE129" i="9"/>
  <c r="CF129" i="9"/>
  <c r="V221" i="13" l="1"/>
  <c r="V220" i="13"/>
  <c r="U221" i="13"/>
  <c r="T221" i="13"/>
  <c r="V218" i="13"/>
  <c r="T219" i="13"/>
  <c r="T218" i="13"/>
  <c r="U218" i="13"/>
  <c r="U220" i="13"/>
  <c r="V219" i="13"/>
  <c r="T220" i="13"/>
  <c r="P72" i="14"/>
  <c r="T223" i="13"/>
  <c r="V223" i="13"/>
  <c r="V224" i="13"/>
  <c r="U224" i="13"/>
  <c r="V222" i="13"/>
  <c r="T224" i="13"/>
  <c r="V225" i="13"/>
  <c r="U222" i="13"/>
  <c r="U225" i="13"/>
  <c r="T222" i="13"/>
  <c r="T225" i="13"/>
  <c r="Q235" i="9"/>
  <c r="N75" i="7" s="1"/>
  <c r="U231" i="9"/>
  <c r="T230" i="9" s="1"/>
  <c r="U227" i="9"/>
  <c r="R223" i="9"/>
  <c r="O58" i="7" s="1"/>
  <c r="R235" i="9"/>
  <c r="Q223" i="9"/>
  <c r="AL190" i="12"/>
  <c r="AL191" i="12"/>
  <c r="AL192" i="12"/>
  <c r="F187" i="12"/>
  <c r="F65" i="12"/>
  <c r="BX192" i="12"/>
  <c r="BX191" i="12"/>
  <c r="BX190" i="12"/>
  <c r="BX129" i="12"/>
  <c r="BX128" i="12"/>
  <c r="BX127" i="12"/>
  <c r="BX70" i="12"/>
  <c r="BX69" i="12"/>
  <c r="BX68" i="12"/>
  <c r="BZ192" i="12"/>
  <c r="BY192" i="12"/>
  <c r="BZ191" i="12"/>
  <c r="BY191" i="12"/>
  <c r="BZ190" i="12"/>
  <c r="BY190" i="12"/>
  <c r="BZ129" i="12"/>
  <c r="BY129" i="12"/>
  <c r="BZ128" i="12"/>
  <c r="BY128" i="12"/>
  <c r="BZ127" i="12"/>
  <c r="BY127" i="12"/>
  <c r="BZ70" i="12"/>
  <c r="BY70" i="12"/>
  <c r="BZ69" i="12"/>
  <c r="BY69" i="12"/>
  <c r="BZ68" i="12"/>
  <c r="BY68" i="12"/>
  <c r="CN184" i="1"/>
  <c r="CM184" i="1"/>
  <c r="CL184" i="1"/>
  <c r="CN183" i="1"/>
  <c r="CM183" i="1"/>
  <c r="CL183" i="1"/>
  <c r="CN182" i="1"/>
  <c r="CM182" i="1"/>
  <c r="CL182" i="1"/>
  <c r="CN121" i="1"/>
  <c r="CM121" i="1"/>
  <c r="CL121" i="1"/>
  <c r="CN120" i="1"/>
  <c r="CM120" i="1"/>
  <c r="CL120" i="1"/>
  <c r="CN119" i="1"/>
  <c r="CM119" i="1"/>
  <c r="CL119" i="1"/>
  <c r="CN70" i="1"/>
  <c r="CM70" i="1"/>
  <c r="CL70" i="1"/>
  <c r="CN69" i="1"/>
  <c r="CM69" i="1"/>
  <c r="CL69" i="1"/>
  <c r="CN68" i="1"/>
  <c r="CM68" i="1"/>
  <c r="CL68" i="1"/>
  <c r="CN244" i="9"/>
  <c r="CK244" i="9"/>
  <c r="CJ244" i="9"/>
  <c r="CI244" i="9"/>
  <c r="CH244" i="9"/>
  <c r="CN243" i="9"/>
  <c r="CK243" i="9"/>
  <c r="CJ243" i="9"/>
  <c r="CI243" i="9"/>
  <c r="CH243" i="9"/>
  <c r="CN242" i="9"/>
  <c r="CK242" i="9"/>
  <c r="CJ242" i="9"/>
  <c r="CI242" i="9"/>
  <c r="CH242" i="9"/>
  <c r="CN129" i="9"/>
  <c r="CK129" i="9"/>
  <c r="CJ129" i="9"/>
  <c r="CI129" i="9"/>
  <c r="CH129" i="9"/>
  <c r="CN128" i="9"/>
  <c r="CK128" i="9"/>
  <c r="CJ128" i="9"/>
  <c r="CI128" i="9"/>
  <c r="CH128" i="9"/>
  <c r="CN127" i="9"/>
  <c r="CK127" i="9"/>
  <c r="CJ127" i="9"/>
  <c r="CI127" i="9"/>
  <c r="CH127" i="9"/>
  <c r="CN78" i="9"/>
  <c r="CK78" i="9"/>
  <c r="CJ78" i="9"/>
  <c r="CI78" i="9"/>
  <c r="CH78" i="9"/>
  <c r="CN77" i="9"/>
  <c r="CK77" i="9"/>
  <c r="CJ77" i="9"/>
  <c r="CI77" i="9"/>
  <c r="CH77" i="9"/>
  <c r="CN76" i="9"/>
  <c r="CK76" i="9"/>
  <c r="CJ76" i="9"/>
  <c r="CI76" i="9"/>
  <c r="CH76" i="9"/>
  <c r="CC240" i="13"/>
  <c r="BZ240" i="13"/>
  <c r="BY240" i="13"/>
  <c r="BX240" i="13"/>
  <c r="CC239" i="13"/>
  <c r="BZ239" i="13"/>
  <c r="BY239" i="13"/>
  <c r="BX239" i="13"/>
  <c r="CC238" i="13"/>
  <c r="BZ238" i="13"/>
  <c r="BY238" i="13"/>
  <c r="BX238" i="13"/>
  <c r="CC133" i="13"/>
  <c r="BZ133" i="13"/>
  <c r="BY133" i="13"/>
  <c r="BX133" i="13"/>
  <c r="CC132" i="13"/>
  <c r="BZ132" i="13"/>
  <c r="BY132" i="13"/>
  <c r="BX132" i="13"/>
  <c r="CC131" i="13"/>
  <c r="BZ131" i="13"/>
  <c r="BY131" i="13"/>
  <c r="BX131" i="13"/>
  <c r="CC74" i="13"/>
  <c r="BZ74" i="13"/>
  <c r="BY74" i="13"/>
  <c r="BX74" i="13"/>
  <c r="CC73" i="13"/>
  <c r="BZ73" i="13"/>
  <c r="BY73" i="13"/>
  <c r="BX73" i="13"/>
  <c r="CC72" i="13"/>
  <c r="BZ72" i="13"/>
  <c r="BY72" i="13"/>
  <c r="BX72" i="13"/>
  <c r="CD192" i="12"/>
  <c r="CA192" i="12"/>
  <c r="BW192" i="12"/>
  <c r="CD191" i="12"/>
  <c r="CA191" i="12"/>
  <c r="BW191" i="12"/>
  <c r="CD190" i="12"/>
  <c r="CA190" i="12"/>
  <c r="BW190" i="12"/>
  <c r="CD129" i="12"/>
  <c r="CA129" i="12"/>
  <c r="BW129" i="12"/>
  <c r="CD128" i="12"/>
  <c r="CA128" i="12"/>
  <c r="BW128" i="12"/>
  <c r="CD127" i="12"/>
  <c r="CA127" i="12"/>
  <c r="BW127" i="12"/>
  <c r="CD70" i="12"/>
  <c r="CA70" i="12"/>
  <c r="BW70" i="12"/>
  <c r="CD69" i="12"/>
  <c r="CA69" i="12"/>
  <c r="BW69" i="12"/>
  <c r="CD68" i="12"/>
  <c r="CA68" i="12"/>
  <c r="BW68" i="12"/>
  <c r="BU192" i="12"/>
  <c r="BT192" i="12"/>
  <c r="BU191" i="12"/>
  <c r="BT191" i="12"/>
  <c r="BU190" i="12"/>
  <c r="BT190" i="12"/>
  <c r="BU129" i="12"/>
  <c r="BT129" i="12"/>
  <c r="BU128" i="12"/>
  <c r="BT128" i="12"/>
  <c r="BU127" i="12"/>
  <c r="BT127" i="12"/>
  <c r="BU70" i="12"/>
  <c r="BT70" i="12"/>
  <c r="BU69" i="12"/>
  <c r="BT69" i="12"/>
  <c r="BU68" i="12"/>
  <c r="BT68" i="12"/>
  <c r="BV240" i="13"/>
  <c r="BU240" i="13"/>
  <c r="BT240" i="13"/>
  <c r="BV239" i="13"/>
  <c r="BU239" i="13"/>
  <c r="BT239" i="13"/>
  <c r="BV238" i="13"/>
  <c r="BU238" i="13"/>
  <c r="BT238" i="13"/>
  <c r="BV133" i="13"/>
  <c r="BU133" i="13"/>
  <c r="BT133" i="13"/>
  <c r="BV132" i="13"/>
  <c r="BU132" i="13"/>
  <c r="BT132" i="13"/>
  <c r="BV131" i="13"/>
  <c r="BU131" i="13"/>
  <c r="BT131" i="13"/>
  <c r="BV74" i="13"/>
  <c r="BU74" i="13"/>
  <c r="BT74" i="13"/>
  <c r="BV73" i="13"/>
  <c r="BU73" i="13"/>
  <c r="BT73" i="13"/>
  <c r="BV72" i="13"/>
  <c r="BU72" i="13"/>
  <c r="BT72" i="13"/>
  <c r="CC244" i="9"/>
  <c r="CB244" i="9"/>
  <c r="CA244" i="9"/>
  <c r="BZ244" i="9"/>
  <c r="CC243" i="9"/>
  <c r="CB243" i="9"/>
  <c r="CA243" i="9"/>
  <c r="BZ243" i="9"/>
  <c r="CC242" i="9"/>
  <c r="CB242" i="9"/>
  <c r="CA242" i="9"/>
  <c r="BZ242" i="9"/>
  <c r="CC129" i="9"/>
  <c r="CB129" i="9"/>
  <c r="CA129" i="9"/>
  <c r="BZ129" i="9"/>
  <c r="CC128" i="9"/>
  <c r="CB128" i="9"/>
  <c r="CA128" i="9"/>
  <c r="BZ128" i="9"/>
  <c r="CC127" i="9"/>
  <c r="CB127" i="9"/>
  <c r="CA127" i="9"/>
  <c r="BZ127" i="9"/>
  <c r="CC78" i="9"/>
  <c r="CB78" i="9"/>
  <c r="CA78" i="9"/>
  <c r="BZ78" i="9"/>
  <c r="CC77" i="9"/>
  <c r="CB77" i="9"/>
  <c r="CA77" i="9"/>
  <c r="BZ77" i="9"/>
  <c r="CC76" i="9"/>
  <c r="CB76" i="9"/>
  <c r="CA76" i="9"/>
  <c r="BZ76" i="9"/>
  <c r="CK184" i="1"/>
  <c r="CG184" i="1"/>
  <c r="CF184" i="1"/>
  <c r="CE184" i="1"/>
  <c r="CK183" i="1"/>
  <c r="CG183" i="1"/>
  <c r="CF183" i="1"/>
  <c r="CE183" i="1"/>
  <c r="CK182" i="1"/>
  <c r="CG182" i="1"/>
  <c r="CF182" i="1"/>
  <c r="CE182" i="1"/>
  <c r="CK121" i="1"/>
  <c r="CG121" i="1"/>
  <c r="CF121" i="1"/>
  <c r="CE121" i="1"/>
  <c r="CK120" i="1"/>
  <c r="CG120" i="1"/>
  <c r="CF120" i="1"/>
  <c r="CE120" i="1"/>
  <c r="CK119" i="1"/>
  <c r="CG119" i="1"/>
  <c r="CF119" i="1"/>
  <c r="CE119" i="1"/>
  <c r="CK70" i="1"/>
  <c r="CG70" i="1"/>
  <c r="CF70" i="1"/>
  <c r="CE70" i="1"/>
  <c r="CK69" i="1"/>
  <c r="CG69" i="1"/>
  <c r="CF69" i="1"/>
  <c r="CE69" i="1"/>
  <c r="CK68" i="1"/>
  <c r="CG68" i="1"/>
  <c r="CF68" i="1"/>
  <c r="CE68" i="1"/>
  <c r="BS192" i="12"/>
  <c r="BR192" i="12"/>
  <c r="BS191" i="12"/>
  <c r="BR191" i="12"/>
  <c r="BS190" i="12"/>
  <c r="BR190" i="12"/>
  <c r="BS129" i="12"/>
  <c r="BR129" i="12"/>
  <c r="BS128" i="12"/>
  <c r="BR128" i="12"/>
  <c r="BS127" i="12"/>
  <c r="BR127" i="12"/>
  <c r="BS70" i="12"/>
  <c r="BR70" i="12"/>
  <c r="BS69" i="12"/>
  <c r="BR69" i="12"/>
  <c r="BS68" i="12"/>
  <c r="BR68" i="12"/>
  <c r="BS240" i="13"/>
  <c r="BR240" i="13"/>
  <c r="BS239" i="13"/>
  <c r="BR239" i="13"/>
  <c r="BS238" i="13"/>
  <c r="BR238" i="13"/>
  <c r="BS133" i="13"/>
  <c r="BR133" i="13"/>
  <c r="BS132" i="13"/>
  <c r="BR132" i="13"/>
  <c r="BS131" i="13"/>
  <c r="BR131" i="13"/>
  <c r="BS74" i="13"/>
  <c r="BR74" i="13"/>
  <c r="BS73" i="13"/>
  <c r="BR73" i="13"/>
  <c r="BS72" i="13"/>
  <c r="BR72" i="13"/>
  <c r="BQ192" i="12"/>
  <c r="BP192" i="12"/>
  <c r="BQ191" i="12"/>
  <c r="BP191" i="12"/>
  <c r="BQ190" i="12"/>
  <c r="BP190" i="12"/>
  <c r="BQ129" i="12"/>
  <c r="BP129" i="12"/>
  <c r="BQ128" i="12"/>
  <c r="BP128" i="12"/>
  <c r="BQ127" i="12"/>
  <c r="BP127" i="12"/>
  <c r="BQ70" i="12"/>
  <c r="BP70" i="12"/>
  <c r="BQ69" i="12"/>
  <c r="BP69" i="12"/>
  <c r="BQ68" i="12"/>
  <c r="BP68" i="12"/>
  <c r="BQ240" i="13"/>
  <c r="BQ239" i="13"/>
  <c r="BQ238" i="13"/>
  <c r="BQ133" i="13"/>
  <c r="BQ132" i="13"/>
  <c r="BQ131" i="13"/>
  <c r="BQ74" i="13"/>
  <c r="BQ73" i="13"/>
  <c r="BQ72" i="13"/>
  <c r="BY244" i="9"/>
  <c r="BX244" i="9"/>
  <c r="BW244" i="9"/>
  <c r="BY243" i="9"/>
  <c r="BX243" i="9"/>
  <c r="BW243" i="9"/>
  <c r="BY242" i="9"/>
  <c r="BX242" i="9"/>
  <c r="BW242" i="9"/>
  <c r="BY129" i="9"/>
  <c r="BX129" i="9"/>
  <c r="BW129" i="9"/>
  <c r="BY128" i="9"/>
  <c r="BX128" i="9"/>
  <c r="BW128" i="9"/>
  <c r="BY127" i="9"/>
  <c r="BX127" i="9"/>
  <c r="BW127" i="9"/>
  <c r="BY78" i="9"/>
  <c r="BX78" i="9"/>
  <c r="BW78" i="9"/>
  <c r="BY77" i="9"/>
  <c r="BX77" i="9"/>
  <c r="BW77" i="9"/>
  <c r="BY76" i="9"/>
  <c r="BX76" i="9"/>
  <c r="BW76" i="9"/>
  <c r="CB184" i="1"/>
  <c r="CA184" i="1"/>
  <c r="BZ184" i="1"/>
  <c r="CB183" i="1"/>
  <c r="CA183" i="1"/>
  <c r="BZ183" i="1"/>
  <c r="CB182" i="1"/>
  <c r="CA182" i="1"/>
  <c r="BZ182" i="1"/>
  <c r="CB121" i="1"/>
  <c r="CA121" i="1"/>
  <c r="BZ121" i="1"/>
  <c r="CB120" i="1"/>
  <c r="CA120" i="1"/>
  <c r="BZ120" i="1"/>
  <c r="CB119" i="1"/>
  <c r="CA119" i="1"/>
  <c r="BZ119" i="1"/>
  <c r="CB70" i="1"/>
  <c r="CA70" i="1"/>
  <c r="BZ70" i="1"/>
  <c r="CB69" i="1"/>
  <c r="CA69" i="1"/>
  <c r="BZ69" i="1"/>
  <c r="CB68" i="1"/>
  <c r="CA68" i="1"/>
  <c r="BZ68" i="1"/>
  <c r="BL240" i="13"/>
  <c r="BL239" i="13"/>
  <c r="BL238" i="13"/>
  <c r="BL133" i="13"/>
  <c r="BL132" i="13"/>
  <c r="BL131" i="13"/>
  <c r="BL74" i="13"/>
  <c r="BL73" i="13"/>
  <c r="BL72" i="13"/>
  <c r="BJ192" i="12"/>
  <c r="BJ191" i="12"/>
  <c r="BJ190" i="12"/>
  <c r="BJ129" i="12"/>
  <c r="BJ128" i="12"/>
  <c r="BJ127" i="12"/>
  <c r="BJ70" i="12"/>
  <c r="BJ69" i="12"/>
  <c r="BJ68" i="12"/>
  <c r="BO192" i="12"/>
  <c r="BN192" i="12"/>
  <c r="BO191" i="12"/>
  <c r="BN191" i="12"/>
  <c r="BO190" i="12"/>
  <c r="BN190" i="12"/>
  <c r="BO129" i="12"/>
  <c r="BN129" i="12"/>
  <c r="BO128" i="12"/>
  <c r="BN128" i="12"/>
  <c r="BO127" i="12"/>
  <c r="BN127" i="12"/>
  <c r="BO70" i="12"/>
  <c r="BN70" i="12"/>
  <c r="BO69" i="12"/>
  <c r="BN69" i="12"/>
  <c r="BO68" i="12"/>
  <c r="BN68" i="12"/>
  <c r="BS244" i="9"/>
  <c r="BR244" i="9"/>
  <c r="BS243" i="9"/>
  <c r="BR243" i="9"/>
  <c r="BS242" i="9"/>
  <c r="BR242" i="9"/>
  <c r="BS129" i="9"/>
  <c r="BR129" i="9"/>
  <c r="BS128" i="9"/>
  <c r="BR128" i="9"/>
  <c r="BS127" i="9"/>
  <c r="BR127" i="9"/>
  <c r="BS78" i="9"/>
  <c r="BR78" i="9"/>
  <c r="BS77" i="9"/>
  <c r="BR77" i="9"/>
  <c r="BS76" i="9"/>
  <c r="BR76" i="9"/>
  <c r="BW184" i="1"/>
  <c r="BV184" i="1"/>
  <c r="BW183" i="1"/>
  <c r="BV183" i="1"/>
  <c r="BW182" i="1"/>
  <c r="BV182" i="1"/>
  <c r="BW121" i="1"/>
  <c r="BV121" i="1"/>
  <c r="BW120" i="1"/>
  <c r="BV120" i="1"/>
  <c r="BW119" i="1"/>
  <c r="BV119" i="1"/>
  <c r="BW70" i="1"/>
  <c r="BV70" i="1"/>
  <c r="BW69" i="1"/>
  <c r="BV69" i="1"/>
  <c r="BW68" i="1"/>
  <c r="BV68" i="1"/>
  <c r="CD184" i="1"/>
  <c r="O232" i="13"/>
  <c r="N232" i="13"/>
  <c r="M232" i="13"/>
  <c r="L232" i="13"/>
  <c r="K232" i="13"/>
  <c r="I232" i="13"/>
  <c r="CM231" i="13"/>
  <c r="X231" i="13"/>
  <c r="L74" i="14" s="1"/>
  <c r="O231" i="13"/>
  <c r="N231" i="13"/>
  <c r="M231" i="13"/>
  <c r="L231" i="13"/>
  <c r="K231" i="13"/>
  <c r="F231" i="13"/>
  <c r="G231" i="13" s="1"/>
  <c r="M74" i="14" s="1"/>
  <c r="D231" i="13"/>
  <c r="C231" i="13"/>
  <c r="O228" i="13"/>
  <c r="N228" i="13"/>
  <c r="M228" i="13"/>
  <c r="L228" i="13"/>
  <c r="K228" i="13"/>
  <c r="I228" i="13"/>
  <c r="CM227" i="13"/>
  <c r="X227" i="13"/>
  <c r="L73" i="14" s="1"/>
  <c r="O227" i="13"/>
  <c r="N227" i="13"/>
  <c r="M227" i="13"/>
  <c r="L227" i="13"/>
  <c r="K227" i="13"/>
  <c r="F227" i="13"/>
  <c r="G227" i="13" s="1"/>
  <c r="M73" i="14" s="1"/>
  <c r="D227" i="13"/>
  <c r="C227" i="13"/>
  <c r="O236" i="13"/>
  <c r="N236" i="13"/>
  <c r="M236" i="13"/>
  <c r="L236" i="13"/>
  <c r="K236" i="13"/>
  <c r="I236" i="13"/>
  <c r="CM235" i="13"/>
  <c r="X235" i="13"/>
  <c r="L75" i="14" s="1"/>
  <c r="O235" i="13"/>
  <c r="N235" i="13"/>
  <c r="M235" i="13"/>
  <c r="L235" i="13"/>
  <c r="K235" i="13"/>
  <c r="F235" i="13"/>
  <c r="G235" i="13" s="1"/>
  <c r="M75" i="14" s="1"/>
  <c r="D235" i="13"/>
  <c r="C235" i="13"/>
  <c r="BO240" i="13"/>
  <c r="BN240" i="13"/>
  <c r="BO239" i="13"/>
  <c r="BN239" i="13"/>
  <c r="BO238" i="13"/>
  <c r="BN238" i="13"/>
  <c r="BO133" i="13"/>
  <c r="BN133" i="13"/>
  <c r="BO132" i="13"/>
  <c r="BN132" i="13"/>
  <c r="BO131" i="13"/>
  <c r="BN131" i="13"/>
  <c r="BO74" i="13"/>
  <c r="BN74" i="13"/>
  <c r="BO73" i="13"/>
  <c r="BN73" i="13"/>
  <c r="BO72" i="13"/>
  <c r="BN72" i="13"/>
  <c r="CC184" i="1"/>
  <c r="CD183" i="1"/>
  <c r="CC183" i="1"/>
  <c r="CD182" i="1"/>
  <c r="CC182" i="1"/>
  <c r="CD121" i="1"/>
  <c r="CC121" i="1"/>
  <c r="CD120" i="1"/>
  <c r="CC120" i="1"/>
  <c r="CD119" i="1"/>
  <c r="CC119" i="1"/>
  <c r="CD70" i="1"/>
  <c r="CC70" i="1"/>
  <c r="CD69" i="1"/>
  <c r="CC69" i="1"/>
  <c r="CD68" i="1"/>
  <c r="CC68" i="1"/>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CZ219" i="9"/>
  <c r="X219" i="9"/>
  <c r="L71" i="7" s="1"/>
  <c r="O219" i="9"/>
  <c r="N219" i="9"/>
  <c r="M219" i="9"/>
  <c r="L219" i="9"/>
  <c r="K219" i="9"/>
  <c r="F219" i="9"/>
  <c r="G219" i="9" s="1"/>
  <c r="M71" i="7" s="1"/>
  <c r="D219" i="9"/>
  <c r="O216" i="9"/>
  <c r="N216" i="9"/>
  <c r="M216" i="9"/>
  <c r="L216" i="9"/>
  <c r="K216" i="9"/>
  <c r="I216" i="9"/>
  <c r="CZ215" i="9"/>
  <c r="X215" i="9"/>
  <c r="L63" i="7" s="1"/>
  <c r="O215" i="9"/>
  <c r="N215" i="9"/>
  <c r="M215" i="9"/>
  <c r="L215" i="9"/>
  <c r="K215" i="9"/>
  <c r="F215" i="9"/>
  <c r="G215" i="9" s="1"/>
  <c r="M63" i="7" s="1"/>
  <c r="D215" i="9"/>
  <c r="O212" i="9"/>
  <c r="N212" i="9"/>
  <c r="M212" i="9"/>
  <c r="L212" i="9"/>
  <c r="K212" i="9"/>
  <c r="I212" i="9"/>
  <c r="CZ211" i="9"/>
  <c r="X211" i="9"/>
  <c r="L67" i="7" s="1"/>
  <c r="O211" i="9"/>
  <c r="N211" i="9"/>
  <c r="M211" i="9"/>
  <c r="L211" i="9"/>
  <c r="K211" i="9"/>
  <c r="F211" i="9"/>
  <c r="G211" i="9" s="1"/>
  <c r="M67" i="7" s="1"/>
  <c r="D211" i="9"/>
  <c r="O208" i="9"/>
  <c r="N208" i="9"/>
  <c r="M208" i="9"/>
  <c r="L208" i="9"/>
  <c r="K208" i="9"/>
  <c r="I208" i="9"/>
  <c r="CZ207" i="9"/>
  <c r="X207" i="9"/>
  <c r="L44" i="7" s="1"/>
  <c r="O207" i="9"/>
  <c r="N207" i="9"/>
  <c r="M207" i="9"/>
  <c r="L207" i="9"/>
  <c r="K207" i="9"/>
  <c r="F207" i="9"/>
  <c r="G207" i="9" s="1"/>
  <c r="M44" i="7" s="1"/>
  <c r="D207" i="9"/>
  <c r="F183" i="12"/>
  <c r="F179" i="12"/>
  <c r="F175" i="12"/>
  <c r="F171" i="12"/>
  <c r="F167" i="12"/>
  <c r="F163" i="12"/>
  <c r="F159" i="12"/>
  <c r="F155" i="12"/>
  <c r="F151" i="12"/>
  <c r="F147" i="12"/>
  <c r="F143" i="12"/>
  <c r="F139" i="12"/>
  <c r="F135" i="12"/>
  <c r="F131" i="12"/>
  <c r="F124" i="12"/>
  <c r="F120" i="12"/>
  <c r="F116" i="12"/>
  <c r="BV244" i="9"/>
  <c r="BU244" i="9"/>
  <c r="BV243" i="9"/>
  <c r="BU243" i="9"/>
  <c r="BV242" i="9"/>
  <c r="BU242" i="9"/>
  <c r="BV129" i="9"/>
  <c r="BU129" i="9"/>
  <c r="BV128" i="9"/>
  <c r="BU128" i="9"/>
  <c r="BV127" i="9"/>
  <c r="BU127" i="9"/>
  <c r="BV78" i="9"/>
  <c r="BU78" i="9"/>
  <c r="BV77" i="9"/>
  <c r="BU77" i="9"/>
  <c r="BV76" i="9"/>
  <c r="BU76" i="9"/>
  <c r="BM192" i="12"/>
  <c r="BL192" i="12"/>
  <c r="BM191" i="12"/>
  <c r="BL191" i="12"/>
  <c r="BM190" i="12"/>
  <c r="BL190" i="12"/>
  <c r="BM129" i="12"/>
  <c r="BL129" i="12"/>
  <c r="BM128" i="12"/>
  <c r="BL128" i="12"/>
  <c r="BM127" i="12"/>
  <c r="BL127" i="12"/>
  <c r="BM70" i="12"/>
  <c r="BL70" i="12"/>
  <c r="BM69" i="12"/>
  <c r="BL69" i="12"/>
  <c r="BM68" i="12"/>
  <c r="BL68" i="12"/>
  <c r="BX184" i="1"/>
  <c r="BU184" i="1"/>
  <c r="BT184" i="1"/>
  <c r="BX183" i="1"/>
  <c r="BU183" i="1"/>
  <c r="BT183" i="1"/>
  <c r="BX182" i="1"/>
  <c r="BU182" i="1"/>
  <c r="BT182" i="1"/>
  <c r="BX121" i="1"/>
  <c r="BU121" i="1"/>
  <c r="BT121" i="1"/>
  <c r="BX120" i="1"/>
  <c r="BU120" i="1"/>
  <c r="BT120" i="1"/>
  <c r="BX119" i="1"/>
  <c r="BU119" i="1"/>
  <c r="BT119" i="1"/>
  <c r="BX70" i="1"/>
  <c r="BU70" i="1"/>
  <c r="BT70" i="1"/>
  <c r="BX69" i="1"/>
  <c r="BU69" i="1"/>
  <c r="BT69" i="1"/>
  <c r="BX68" i="1"/>
  <c r="BU68" i="1"/>
  <c r="BT68" i="1"/>
  <c r="F215" i="13"/>
  <c r="F211" i="13"/>
  <c r="F207" i="13"/>
  <c r="G207" i="13" s="1"/>
  <c r="M45" i="14" s="1"/>
  <c r="F203" i="13"/>
  <c r="G203" i="13" s="1"/>
  <c r="M55" i="14" s="1"/>
  <c r="F199" i="13"/>
  <c r="G199" i="13" s="1"/>
  <c r="M68" i="14" s="1"/>
  <c r="F195" i="13"/>
  <c r="G195" i="13" s="1"/>
  <c r="M65" i="14" s="1"/>
  <c r="F191" i="13"/>
  <c r="G191" i="13" s="1"/>
  <c r="M62" i="14" s="1"/>
  <c r="F187" i="13"/>
  <c r="G187" i="13" s="1"/>
  <c r="M66"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M240" i="13"/>
  <c r="BK240" i="13"/>
  <c r="BJ240" i="13"/>
  <c r="BM239" i="13"/>
  <c r="BK239" i="13"/>
  <c r="BJ239" i="13"/>
  <c r="BM238" i="13"/>
  <c r="BK238" i="13"/>
  <c r="BJ238" i="13"/>
  <c r="BM133" i="13"/>
  <c r="BK133" i="13"/>
  <c r="BJ133" i="13"/>
  <c r="BM132" i="13"/>
  <c r="BK132" i="13"/>
  <c r="BJ132" i="13"/>
  <c r="BM131" i="13"/>
  <c r="BK131" i="13"/>
  <c r="BJ131" i="13"/>
  <c r="BM74" i="13"/>
  <c r="BK74" i="13"/>
  <c r="BJ74" i="13"/>
  <c r="BM73" i="13"/>
  <c r="BK73" i="13"/>
  <c r="BJ73" i="13"/>
  <c r="BM72" i="13"/>
  <c r="BK72" i="13"/>
  <c r="BJ72" i="13"/>
  <c r="BK192" i="12"/>
  <c r="BI192" i="12"/>
  <c r="BH192" i="12"/>
  <c r="BK191" i="12"/>
  <c r="BI191" i="12"/>
  <c r="BH191" i="12"/>
  <c r="BK190" i="12"/>
  <c r="BI190" i="12"/>
  <c r="BH190" i="12"/>
  <c r="BK129" i="12"/>
  <c r="BI129" i="12"/>
  <c r="BH129" i="12"/>
  <c r="BK128" i="12"/>
  <c r="BI128" i="12"/>
  <c r="BH128" i="12"/>
  <c r="BK127" i="12"/>
  <c r="BI127" i="12"/>
  <c r="BH127" i="12"/>
  <c r="BK70" i="12"/>
  <c r="BI70" i="12"/>
  <c r="BH70" i="12"/>
  <c r="BK69" i="12"/>
  <c r="BI69" i="12"/>
  <c r="BH69" i="12"/>
  <c r="BK68" i="12"/>
  <c r="BI68" i="12"/>
  <c r="BH68" i="12"/>
  <c r="BP240" i="13"/>
  <c r="BI240" i="13"/>
  <c r="BH240" i="13"/>
  <c r="BP239" i="13"/>
  <c r="BI239" i="13"/>
  <c r="BH239" i="13"/>
  <c r="BP238" i="13"/>
  <c r="BI238" i="13"/>
  <c r="BH238" i="13"/>
  <c r="BP133" i="13"/>
  <c r="BI133" i="13"/>
  <c r="BH133" i="13"/>
  <c r="BP132" i="13"/>
  <c r="BI132" i="13"/>
  <c r="BH132" i="13"/>
  <c r="BP131" i="13"/>
  <c r="BI131" i="13"/>
  <c r="BH131" i="13"/>
  <c r="BP74" i="13"/>
  <c r="BI74" i="13"/>
  <c r="BH74" i="13"/>
  <c r="BP73" i="13"/>
  <c r="BI73" i="13"/>
  <c r="BH73" i="13"/>
  <c r="BP72" i="13"/>
  <c r="BI72" i="13"/>
  <c r="BH72" i="13"/>
  <c r="BQ184" i="1"/>
  <c r="BQ183" i="1"/>
  <c r="BQ182" i="1"/>
  <c r="BQ121" i="1"/>
  <c r="BQ120" i="1"/>
  <c r="BQ119" i="1"/>
  <c r="BQ70" i="1"/>
  <c r="BQ69" i="1"/>
  <c r="BQ68" i="1"/>
  <c r="BG192" i="12"/>
  <c r="BF192" i="12"/>
  <c r="BG191" i="12"/>
  <c r="BF191" i="12"/>
  <c r="BG190" i="12"/>
  <c r="BF190" i="12"/>
  <c r="BG129" i="12"/>
  <c r="BF129" i="12"/>
  <c r="BG128" i="12"/>
  <c r="BF128" i="12"/>
  <c r="BG127" i="12"/>
  <c r="BF127" i="12"/>
  <c r="BG70" i="12"/>
  <c r="BF70" i="12"/>
  <c r="BG69" i="12"/>
  <c r="BF69" i="12"/>
  <c r="BG68" i="12"/>
  <c r="BF68" i="12"/>
  <c r="BN244" i="9"/>
  <c r="BN243" i="9"/>
  <c r="BN242" i="9"/>
  <c r="BN129" i="9"/>
  <c r="BN128" i="9"/>
  <c r="BN127" i="9"/>
  <c r="BN78" i="9"/>
  <c r="BN77" i="9"/>
  <c r="BN76" i="9"/>
  <c r="CD244" i="9"/>
  <c r="BT244" i="9"/>
  <c r="BQ244" i="9"/>
  <c r="CD243" i="9"/>
  <c r="BT243" i="9"/>
  <c r="BQ243" i="9"/>
  <c r="CD242" i="9"/>
  <c r="BT242" i="9"/>
  <c r="BQ242" i="9"/>
  <c r="CD129" i="9"/>
  <c r="BT129" i="9"/>
  <c r="BQ129" i="9"/>
  <c r="CD128" i="9"/>
  <c r="BT128" i="9"/>
  <c r="BQ128" i="9"/>
  <c r="CD127" i="9"/>
  <c r="BT127" i="9"/>
  <c r="BQ127" i="9"/>
  <c r="CD78" i="9"/>
  <c r="BT78" i="9"/>
  <c r="BQ78" i="9"/>
  <c r="CD77" i="9"/>
  <c r="BT77" i="9"/>
  <c r="BQ77" i="9"/>
  <c r="CD76" i="9"/>
  <c r="BT76" i="9"/>
  <c r="BQ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BV192" i="12"/>
  <c r="BE192" i="12"/>
  <c r="BD192" i="12"/>
  <c r="BV191" i="12"/>
  <c r="BE191" i="12"/>
  <c r="BD191" i="12"/>
  <c r="BV190" i="12"/>
  <c r="BE190" i="12"/>
  <c r="BD190" i="12"/>
  <c r="BV129" i="12"/>
  <c r="BE129" i="12"/>
  <c r="BD129" i="12"/>
  <c r="BV128" i="12"/>
  <c r="BE128" i="12"/>
  <c r="BD128" i="12"/>
  <c r="BV127" i="12"/>
  <c r="BE127" i="12"/>
  <c r="BD127" i="12"/>
  <c r="BV70" i="12"/>
  <c r="BE70" i="12"/>
  <c r="BD70" i="12"/>
  <c r="BV69" i="12"/>
  <c r="BE69" i="12"/>
  <c r="BD69" i="12"/>
  <c r="BV68" i="12"/>
  <c r="BE68" i="12"/>
  <c r="BD68" i="12"/>
  <c r="F112" i="12"/>
  <c r="F108" i="12"/>
  <c r="F104" i="12"/>
  <c r="F100" i="12"/>
  <c r="F96" i="12"/>
  <c r="F92" i="12"/>
  <c r="F88" i="12"/>
  <c r="F84" i="12"/>
  <c r="F80" i="12"/>
  <c r="F76" i="12"/>
  <c r="F61" i="12"/>
  <c r="F57" i="12"/>
  <c r="F53" i="12"/>
  <c r="F49" i="12"/>
  <c r="F45" i="12"/>
  <c r="F41" i="12"/>
  <c r="F37" i="12"/>
  <c r="F33" i="12"/>
  <c r="F29" i="12"/>
  <c r="F25" i="12"/>
  <c r="F21" i="12"/>
  <c r="F17" i="12"/>
  <c r="BF240" i="13"/>
  <c r="BD240" i="13"/>
  <c r="BC240" i="13"/>
  <c r="BB240" i="13"/>
  <c r="BF239" i="13"/>
  <c r="BD239" i="13"/>
  <c r="BC239" i="13"/>
  <c r="BB239" i="13"/>
  <c r="BF238" i="13"/>
  <c r="BD238" i="13"/>
  <c r="BC238" i="13"/>
  <c r="BB238" i="13"/>
  <c r="BF133" i="13"/>
  <c r="BD133" i="13"/>
  <c r="BC133" i="13"/>
  <c r="BB133" i="13"/>
  <c r="BF132" i="13"/>
  <c r="BD132" i="13"/>
  <c r="BC132" i="13"/>
  <c r="BB132" i="13"/>
  <c r="BF131" i="13"/>
  <c r="BD131" i="13"/>
  <c r="BC131" i="13"/>
  <c r="BB131" i="13"/>
  <c r="BF74" i="13"/>
  <c r="BD74" i="13"/>
  <c r="BC74" i="13"/>
  <c r="BB74" i="13"/>
  <c r="BF73" i="13"/>
  <c r="BD73" i="13"/>
  <c r="BC73" i="13"/>
  <c r="BB73" i="13"/>
  <c r="BF72" i="13"/>
  <c r="BD72" i="13"/>
  <c r="BC72" i="13"/>
  <c r="BB72" i="13"/>
  <c r="BB192" i="12"/>
  <c r="BA192" i="12"/>
  <c r="AZ192" i="12"/>
  <c r="AY192" i="12"/>
  <c r="BB191" i="12"/>
  <c r="BA191" i="12"/>
  <c r="AZ191" i="12"/>
  <c r="AY191" i="12"/>
  <c r="BB190" i="12"/>
  <c r="BA190" i="12"/>
  <c r="AZ190" i="12"/>
  <c r="AY190" i="12"/>
  <c r="BB129" i="12"/>
  <c r="BA129" i="12"/>
  <c r="AZ129" i="12"/>
  <c r="AY129" i="12"/>
  <c r="BB128" i="12"/>
  <c r="BA128" i="12"/>
  <c r="AZ128" i="12"/>
  <c r="AY128" i="12"/>
  <c r="BB127" i="12"/>
  <c r="BA127" i="12"/>
  <c r="AZ127" i="12"/>
  <c r="AY127" i="12"/>
  <c r="BB70" i="12"/>
  <c r="BA70" i="12"/>
  <c r="AZ70" i="12"/>
  <c r="AY70" i="12"/>
  <c r="BB69" i="12"/>
  <c r="BA69" i="12"/>
  <c r="AZ69" i="12"/>
  <c r="AY69" i="12"/>
  <c r="BB68" i="12"/>
  <c r="BA68" i="12"/>
  <c r="AZ68" i="12"/>
  <c r="AY68" i="12"/>
  <c r="O240" i="9"/>
  <c r="N240" i="9"/>
  <c r="M240" i="9"/>
  <c r="L240" i="9"/>
  <c r="K240" i="9"/>
  <c r="I240" i="9"/>
  <c r="CZ239" i="9"/>
  <c r="X239" i="9"/>
  <c r="L76" i="7" s="1"/>
  <c r="O239" i="9"/>
  <c r="N239" i="9"/>
  <c r="M239" i="9"/>
  <c r="L239" i="9"/>
  <c r="K239" i="9"/>
  <c r="O204" i="9"/>
  <c r="N204" i="9"/>
  <c r="M204" i="9"/>
  <c r="L204" i="9"/>
  <c r="K204" i="9"/>
  <c r="I204" i="9"/>
  <c r="CZ203" i="9"/>
  <c r="X203" i="9"/>
  <c r="L46" i="7" s="1"/>
  <c r="O203" i="9"/>
  <c r="N203" i="9"/>
  <c r="M203" i="9"/>
  <c r="L203" i="9"/>
  <c r="K203" i="9"/>
  <c r="F203" i="9"/>
  <c r="G203" i="9" s="1"/>
  <c r="M46" i="7" s="1"/>
  <c r="D203" i="9"/>
  <c r="O200" i="9"/>
  <c r="N200" i="9"/>
  <c r="M200" i="9"/>
  <c r="L200" i="9"/>
  <c r="K200" i="9"/>
  <c r="I200" i="9"/>
  <c r="CZ199" i="9"/>
  <c r="X199" i="9"/>
  <c r="L52" i="7" s="1"/>
  <c r="O199" i="9"/>
  <c r="N199" i="9"/>
  <c r="M199" i="9"/>
  <c r="L199" i="9"/>
  <c r="K199" i="9"/>
  <c r="F199" i="9"/>
  <c r="G199" i="9" s="1"/>
  <c r="M52" i="7" s="1"/>
  <c r="D199" i="9"/>
  <c r="O192" i="9"/>
  <c r="N192" i="9"/>
  <c r="M192" i="9"/>
  <c r="L192" i="9"/>
  <c r="K192" i="9"/>
  <c r="I192" i="9"/>
  <c r="CZ191" i="9"/>
  <c r="X191" i="9"/>
  <c r="L39" i="7" s="1"/>
  <c r="O191" i="9"/>
  <c r="N191" i="9"/>
  <c r="M191" i="9"/>
  <c r="L191" i="9"/>
  <c r="K191" i="9"/>
  <c r="F191" i="9"/>
  <c r="G191" i="9" s="1"/>
  <c r="M39" i="7" s="1"/>
  <c r="D191" i="9"/>
  <c r="O196" i="9"/>
  <c r="N196" i="9"/>
  <c r="M196" i="9"/>
  <c r="L196" i="9"/>
  <c r="K196" i="9"/>
  <c r="I196" i="9"/>
  <c r="CZ195" i="9"/>
  <c r="X195" i="9"/>
  <c r="L69" i="7" s="1"/>
  <c r="O195" i="9"/>
  <c r="N195" i="9"/>
  <c r="M195" i="9"/>
  <c r="L195" i="9"/>
  <c r="K195" i="9"/>
  <c r="F195" i="9"/>
  <c r="G195" i="9" s="1"/>
  <c r="M69" i="7" s="1"/>
  <c r="D195" i="9"/>
  <c r="BP184" i="1"/>
  <c r="BO184" i="1"/>
  <c r="BN184" i="1"/>
  <c r="BM184" i="1"/>
  <c r="BP183" i="1"/>
  <c r="BO183" i="1"/>
  <c r="BN183" i="1"/>
  <c r="BM183" i="1"/>
  <c r="BP182" i="1"/>
  <c r="BO182" i="1"/>
  <c r="BN182" i="1"/>
  <c r="BM182" i="1"/>
  <c r="BP121" i="1"/>
  <c r="BO121" i="1"/>
  <c r="BN121" i="1"/>
  <c r="BM121" i="1"/>
  <c r="BP120" i="1"/>
  <c r="BO120" i="1"/>
  <c r="BN120" i="1"/>
  <c r="BM120" i="1"/>
  <c r="BP119" i="1"/>
  <c r="BO119" i="1"/>
  <c r="BN119" i="1"/>
  <c r="BM119" i="1"/>
  <c r="BP70" i="1"/>
  <c r="BO70" i="1"/>
  <c r="BN70" i="1"/>
  <c r="BM70" i="1"/>
  <c r="BP69" i="1"/>
  <c r="BO69" i="1"/>
  <c r="BN69" i="1"/>
  <c r="BM69" i="1"/>
  <c r="BP68" i="1"/>
  <c r="BO68" i="1"/>
  <c r="BN68" i="1"/>
  <c r="BM68" i="1"/>
  <c r="BO244" i="9"/>
  <c r="BM244" i="9"/>
  <c r="BL244" i="9"/>
  <c r="BK244" i="9"/>
  <c r="BJ244" i="9"/>
  <c r="BI244" i="9"/>
  <c r="BO243" i="9"/>
  <c r="BM243" i="9"/>
  <c r="BL243" i="9"/>
  <c r="BK243" i="9"/>
  <c r="BJ243" i="9"/>
  <c r="BI243" i="9"/>
  <c r="BO242" i="9"/>
  <c r="BM242" i="9"/>
  <c r="BL242" i="9"/>
  <c r="BK242" i="9"/>
  <c r="BJ242" i="9"/>
  <c r="BI242" i="9"/>
  <c r="BO129" i="9"/>
  <c r="BM129" i="9"/>
  <c r="BL129" i="9"/>
  <c r="BK129" i="9"/>
  <c r="BJ129" i="9"/>
  <c r="BI129" i="9"/>
  <c r="BO128" i="9"/>
  <c r="BM128" i="9"/>
  <c r="BL128" i="9"/>
  <c r="BK128" i="9"/>
  <c r="BJ128" i="9"/>
  <c r="BI128" i="9"/>
  <c r="BO127" i="9"/>
  <c r="BM127" i="9"/>
  <c r="BL127" i="9"/>
  <c r="BK127" i="9"/>
  <c r="BJ127" i="9"/>
  <c r="BI127" i="9"/>
  <c r="BO78" i="9"/>
  <c r="BM78" i="9"/>
  <c r="BL78" i="9"/>
  <c r="BK78" i="9"/>
  <c r="BJ78" i="9"/>
  <c r="BI78" i="9"/>
  <c r="BO77" i="9"/>
  <c r="BM77" i="9"/>
  <c r="BL77" i="9"/>
  <c r="BK77" i="9"/>
  <c r="BJ77" i="9"/>
  <c r="BI77" i="9"/>
  <c r="BO76" i="9"/>
  <c r="BM76" i="9"/>
  <c r="BL76" i="9"/>
  <c r="BK76" i="9"/>
  <c r="BJ76" i="9"/>
  <c r="BI76" i="9"/>
  <c r="O208" i="13"/>
  <c r="N208" i="13"/>
  <c r="M208" i="13"/>
  <c r="L208" i="13"/>
  <c r="K208" i="13"/>
  <c r="I208" i="13"/>
  <c r="CM207" i="13"/>
  <c r="X207" i="13"/>
  <c r="L45" i="14" s="1"/>
  <c r="O207" i="13"/>
  <c r="N207" i="13"/>
  <c r="M207" i="13"/>
  <c r="L207" i="13"/>
  <c r="K207" i="13"/>
  <c r="D207" i="13"/>
  <c r="O204" i="13"/>
  <c r="N204" i="13"/>
  <c r="M204" i="13"/>
  <c r="L204" i="13"/>
  <c r="K204" i="13"/>
  <c r="I204" i="13"/>
  <c r="CM203" i="13"/>
  <c r="X203" i="13"/>
  <c r="L55" i="14" s="1"/>
  <c r="O203" i="13"/>
  <c r="N203" i="13"/>
  <c r="M203" i="13"/>
  <c r="L203" i="13"/>
  <c r="K203" i="13"/>
  <c r="D203" i="13"/>
  <c r="O200" i="13"/>
  <c r="N200" i="13"/>
  <c r="M200" i="13"/>
  <c r="L200" i="13"/>
  <c r="K200" i="13"/>
  <c r="I200" i="13"/>
  <c r="CM199" i="13"/>
  <c r="X199" i="13"/>
  <c r="L68" i="14" s="1"/>
  <c r="O199" i="13"/>
  <c r="N199" i="13"/>
  <c r="M199" i="13"/>
  <c r="L199" i="13"/>
  <c r="K199" i="13"/>
  <c r="D199" i="13"/>
  <c r="O196" i="13"/>
  <c r="N196" i="13"/>
  <c r="M196" i="13"/>
  <c r="L196" i="13"/>
  <c r="K196" i="13"/>
  <c r="I196" i="13"/>
  <c r="CM195" i="13"/>
  <c r="X195" i="13"/>
  <c r="L65" i="14" s="1"/>
  <c r="O195" i="13"/>
  <c r="N195" i="13"/>
  <c r="M195" i="13"/>
  <c r="L195" i="13"/>
  <c r="K195" i="13"/>
  <c r="D195" i="13"/>
  <c r="O192" i="13"/>
  <c r="N192" i="13"/>
  <c r="M192" i="13"/>
  <c r="L192" i="13"/>
  <c r="K192" i="13"/>
  <c r="I192" i="13"/>
  <c r="CM191" i="13"/>
  <c r="X191" i="13"/>
  <c r="L62" i="14" s="1"/>
  <c r="O191" i="13"/>
  <c r="N191" i="13"/>
  <c r="M191" i="13"/>
  <c r="L191" i="13"/>
  <c r="K191" i="13"/>
  <c r="D191" i="13"/>
  <c r="O188" i="13"/>
  <c r="N188" i="13"/>
  <c r="M188" i="13"/>
  <c r="L188" i="13"/>
  <c r="K188" i="13"/>
  <c r="I188" i="13"/>
  <c r="CM187" i="13"/>
  <c r="X187" i="13"/>
  <c r="L66" i="14" s="1"/>
  <c r="O187" i="13"/>
  <c r="N187" i="13"/>
  <c r="M187" i="13"/>
  <c r="L187" i="13"/>
  <c r="K187" i="13"/>
  <c r="D187" i="13"/>
  <c r="T233" i="9" l="1"/>
  <c r="V232" i="9"/>
  <c r="V233" i="9"/>
  <c r="T232" i="9"/>
  <c r="U233" i="9"/>
  <c r="V230" i="9"/>
  <c r="U230" i="9"/>
  <c r="V231" i="9"/>
  <c r="U232" i="9"/>
  <c r="P74" i="7"/>
  <c r="T231" i="9"/>
  <c r="P73" i="7"/>
  <c r="V227" i="9"/>
  <c r="T226" i="9"/>
  <c r="T229" i="9"/>
  <c r="V228" i="9"/>
  <c r="V226" i="9"/>
  <c r="T227" i="9"/>
  <c r="T228" i="9"/>
  <c r="U228" i="9"/>
  <c r="V229" i="9"/>
  <c r="U226" i="9"/>
  <c r="U229" i="9"/>
  <c r="U235" i="9"/>
  <c r="P75" i="7" s="1"/>
  <c r="O75" i="7"/>
  <c r="U223" i="9"/>
  <c r="U222" i="9" s="1"/>
  <c r="N58" i="7"/>
  <c r="Q227" i="13"/>
  <c r="N73" i="14" s="1"/>
  <c r="R227" i="13"/>
  <c r="O73" i="14" s="1"/>
  <c r="Q231" i="13"/>
  <c r="N74" i="14" s="1"/>
  <c r="R219" i="9"/>
  <c r="O71" i="7" s="1"/>
  <c r="R211" i="9"/>
  <c r="O67" i="7" s="1"/>
  <c r="Q215" i="9"/>
  <c r="N63" i="7" s="1"/>
  <c r="R215" i="9"/>
  <c r="O63" i="7" s="1"/>
  <c r="Q219" i="9"/>
  <c r="N71" i="7" s="1"/>
  <c r="R207" i="9"/>
  <c r="O44" i="7" s="1"/>
  <c r="R231" i="13"/>
  <c r="O74" i="14" s="1"/>
  <c r="Q235" i="13"/>
  <c r="N75" i="14" s="1"/>
  <c r="R235" i="13"/>
  <c r="O75" i="14" s="1"/>
  <c r="Q211" i="9"/>
  <c r="Q207" i="9"/>
  <c r="Q203" i="9"/>
  <c r="N46" i="7" s="1"/>
  <c r="Q239" i="9"/>
  <c r="N76" i="7" s="1"/>
  <c r="R239" i="9"/>
  <c r="O76" i="7" s="1"/>
  <c r="R199" i="9"/>
  <c r="O52" i="7" s="1"/>
  <c r="Q195" i="9"/>
  <c r="N69" i="7" s="1"/>
  <c r="R203" i="9"/>
  <c r="R203" i="13"/>
  <c r="O55" i="14" s="1"/>
  <c r="Q203" i="13"/>
  <c r="R191" i="13"/>
  <c r="O62" i="14" s="1"/>
  <c r="R207" i="13"/>
  <c r="O45" i="14" s="1"/>
  <c r="Q207" i="13"/>
  <c r="Q199" i="9"/>
  <c r="R191" i="9"/>
  <c r="O39" i="7" s="1"/>
  <c r="R195" i="9"/>
  <c r="Q191" i="9"/>
  <c r="N39" i="7" s="1"/>
  <c r="Q191" i="13"/>
  <c r="R195" i="13"/>
  <c r="O65" i="14" s="1"/>
  <c r="Q195" i="13"/>
  <c r="N65" i="14" s="1"/>
  <c r="Q199" i="13"/>
  <c r="N68" i="14" s="1"/>
  <c r="R187" i="13"/>
  <c r="O66" i="14" s="1"/>
  <c r="R199" i="13"/>
  <c r="O68" i="14" s="1"/>
  <c r="Q187" i="13"/>
  <c r="N66" i="14" s="1"/>
  <c r="AX192" i="12"/>
  <c r="AX191" i="12"/>
  <c r="AX190" i="12"/>
  <c r="AX129" i="12"/>
  <c r="AX128" i="12"/>
  <c r="AX127" i="12"/>
  <c r="AX70" i="12"/>
  <c r="AX69" i="12"/>
  <c r="AX68" i="12"/>
  <c r="BA240" i="13"/>
  <c r="AZ240" i="13"/>
  <c r="BA239" i="13"/>
  <c r="AZ239" i="13"/>
  <c r="BA238" i="13"/>
  <c r="AZ238" i="13"/>
  <c r="BA133" i="13"/>
  <c r="AZ133" i="13"/>
  <c r="BA132" i="13"/>
  <c r="AZ132" i="13"/>
  <c r="BA131" i="13"/>
  <c r="AZ131" i="13"/>
  <c r="BA74" i="13"/>
  <c r="AZ74" i="13"/>
  <c r="BA73" i="13"/>
  <c r="AZ73" i="13"/>
  <c r="BA72" i="13"/>
  <c r="AZ72" i="13"/>
  <c r="BS184" i="1"/>
  <c r="BR184" i="1"/>
  <c r="BL184" i="1"/>
  <c r="BK184" i="1"/>
  <c r="BJ184" i="1"/>
  <c r="BI184" i="1"/>
  <c r="BS183" i="1"/>
  <c r="BR183" i="1"/>
  <c r="BL183" i="1"/>
  <c r="BK183" i="1"/>
  <c r="BJ183" i="1"/>
  <c r="BI183" i="1"/>
  <c r="BS182" i="1"/>
  <c r="BR182" i="1"/>
  <c r="BL182" i="1"/>
  <c r="BK182" i="1"/>
  <c r="BJ182" i="1"/>
  <c r="BI182" i="1"/>
  <c r="BS121" i="1"/>
  <c r="BR121" i="1"/>
  <c r="BL121" i="1"/>
  <c r="BK121" i="1"/>
  <c r="BJ121" i="1"/>
  <c r="BI121" i="1"/>
  <c r="BS120" i="1"/>
  <c r="BR120" i="1"/>
  <c r="BL120" i="1"/>
  <c r="BK120" i="1"/>
  <c r="BJ120" i="1"/>
  <c r="BI120" i="1"/>
  <c r="BS119" i="1"/>
  <c r="BR119" i="1"/>
  <c r="BL119" i="1"/>
  <c r="BK119" i="1"/>
  <c r="BJ119" i="1"/>
  <c r="BI119" i="1"/>
  <c r="BS70" i="1"/>
  <c r="BR70" i="1"/>
  <c r="BL70" i="1"/>
  <c r="BK70" i="1"/>
  <c r="BJ70" i="1"/>
  <c r="BI70" i="1"/>
  <c r="BS69" i="1"/>
  <c r="BR69" i="1"/>
  <c r="BL69" i="1"/>
  <c r="BK69" i="1"/>
  <c r="BJ69" i="1"/>
  <c r="BI69" i="1"/>
  <c r="BS68" i="1"/>
  <c r="BR68" i="1"/>
  <c r="BL68" i="1"/>
  <c r="BK68" i="1"/>
  <c r="BJ68" i="1"/>
  <c r="BI68" i="1"/>
  <c r="F179" i="1"/>
  <c r="F175" i="1"/>
  <c r="F171" i="1"/>
  <c r="F167" i="1"/>
  <c r="F163" i="1"/>
  <c r="F159" i="1"/>
  <c r="F155" i="1"/>
  <c r="F151" i="1"/>
  <c r="F147" i="1"/>
  <c r="F143" i="1"/>
  <c r="F139" i="1"/>
  <c r="F135" i="1"/>
  <c r="F131" i="1"/>
  <c r="F127" i="1"/>
  <c r="F123" i="1"/>
  <c r="F116" i="1"/>
  <c r="F112" i="1"/>
  <c r="F108" i="1"/>
  <c r="F104" i="1"/>
  <c r="BF244" i="9"/>
  <c r="BE244" i="9"/>
  <c r="BF243" i="9"/>
  <c r="BE243" i="9"/>
  <c r="BF242" i="9"/>
  <c r="BE242" i="9"/>
  <c r="BF129" i="9"/>
  <c r="BE129" i="9"/>
  <c r="BF128" i="9"/>
  <c r="BE128" i="9"/>
  <c r="BF127" i="9"/>
  <c r="BE127" i="9"/>
  <c r="BF78" i="9"/>
  <c r="BE78" i="9"/>
  <c r="BF77" i="9"/>
  <c r="BE77" i="9"/>
  <c r="BF76" i="9"/>
  <c r="BE76" i="9"/>
  <c r="BH244" i="9"/>
  <c r="BG244" i="9"/>
  <c r="BH243" i="9"/>
  <c r="BG243" i="9"/>
  <c r="BH242" i="9"/>
  <c r="BG242" i="9"/>
  <c r="BH129" i="9"/>
  <c r="BG129" i="9"/>
  <c r="BH128" i="9"/>
  <c r="BG128" i="9"/>
  <c r="BH127" i="9"/>
  <c r="BG127" i="9"/>
  <c r="BH78" i="9"/>
  <c r="BG78" i="9"/>
  <c r="BH77" i="9"/>
  <c r="BG77" i="9"/>
  <c r="BH76" i="9"/>
  <c r="BG76" i="9"/>
  <c r="BF184" i="1"/>
  <c r="BE184" i="1"/>
  <c r="BF183" i="1"/>
  <c r="BE183" i="1"/>
  <c r="BF182" i="1"/>
  <c r="BE182" i="1"/>
  <c r="BF121" i="1"/>
  <c r="BE121" i="1"/>
  <c r="BF120" i="1"/>
  <c r="BE120" i="1"/>
  <c r="BF119" i="1"/>
  <c r="BE119" i="1"/>
  <c r="BF70" i="1"/>
  <c r="BE70" i="1"/>
  <c r="BF69" i="1"/>
  <c r="BE69" i="1"/>
  <c r="BF68" i="1"/>
  <c r="BE68" i="1"/>
  <c r="BH184" i="1"/>
  <c r="BG184" i="1"/>
  <c r="BH183" i="1"/>
  <c r="BG183" i="1"/>
  <c r="BH182" i="1"/>
  <c r="BG182" i="1"/>
  <c r="BH121" i="1"/>
  <c r="BG121" i="1"/>
  <c r="BH120" i="1"/>
  <c r="BG120" i="1"/>
  <c r="BH119" i="1"/>
  <c r="BG119" i="1"/>
  <c r="BH70" i="1"/>
  <c r="BG70" i="1"/>
  <c r="BH69" i="1"/>
  <c r="BG69" i="1"/>
  <c r="BH68" i="1"/>
  <c r="BG68" i="1"/>
  <c r="BY184" i="1"/>
  <c r="BD184" i="1"/>
  <c r="BC184" i="1"/>
  <c r="BB184" i="1"/>
  <c r="BA184" i="1"/>
  <c r="BY183" i="1"/>
  <c r="BD183" i="1"/>
  <c r="BC183" i="1"/>
  <c r="BB183" i="1"/>
  <c r="BA183" i="1"/>
  <c r="BY182" i="1"/>
  <c r="BD182" i="1"/>
  <c r="BC182" i="1"/>
  <c r="BB182" i="1"/>
  <c r="BA182" i="1"/>
  <c r="BY121" i="1"/>
  <c r="BD121" i="1"/>
  <c r="BC121" i="1"/>
  <c r="BB121" i="1"/>
  <c r="BA121" i="1"/>
  <c r="BY120" i="1"/>
  <c r="BD120" i="1"/>
  <c r="BC120" i="1"/>
  <c r="BB120" i="1"/>
  <c r="BA120" i="1"/>
  <c r="BY119" i="1"/>
  <c r="BD119" i="1"/>
  <c r="BC119" i="1"/>
  <c r="BB119" i="1"/>
  <c r="BA119" i="1"/>
  <c r="BY70" i="1"/>
  <c r="BD70" i="1"/>
  <c r="BC70" i="1"/>
  <c r="BB70" i="1"/>
  <c r="BA70" i="1"/>
  <c r="BY69" i="1"/>
  <c r="BD69" i="1"/>
  <c r="BC69" i="1"/>
  <c r="BB69" i="1"/>
  <c r="BA69" i="1"/>
  <c r="BY68" i="1"/>
  <c r="BD68" i="1"/>
  <c r="BC68" i="1"/>
  <c r="BB68" i="1"/>
  <c r="BA68" i="1"/>
  <c r="BP244" i="9"/>
  <c r="BD244" i="9"/>
  <c r="BC244" i="9"/>
  <c r="BB244" i="9"/>
  <c r="BA244" i="9"/>
  <c r="BP243" i="9"/>
  <c r="BD243" i="9"/>
  <c r="BC243" i="9"/>
  <c r="BB243" i="9"/>
  <c r="BA243" i="9"/>
  <c r="BP242" i="9"/>
  <c r="BD242" i="9"/>
  <c r="BC242" i="9"/>
  <c r="BB242" i="9"/>
  <c r="BA242" i="9"/>
  <c r="BP129" i="9"/>
  <c r="BD129" i="9"/>
  <c r="BC129" i="9"/>
  <c r="BB129" i="9"/>
  <c r="BA129" i="9"/>
  <c r="BP128" i="9"/>
  <c r="BD128" i="9"/>
  <c r="BC128" i="9"/>
  <c r="BB128" i="9"/>
  <c r="BA128" i="9"/>
  <c r="BP127" i="9"/>
  <c r="BD127" i="9"/>
  <c r="BC127" i="9"/>
  <c r="BB127" i="9"/>
  <c r="BA127" i="9"/>
  <c r="BP78" i="9"/>
  <c r="BD78" i="9"/>
  <c r="BC78" i="9"/>
  <c r="BB78" i="9"/>
  <c r="BA78" i="9"/>
  <c r="BP77" i="9"/>
  <c r="BD77" i="9"/>
  <c r="BC77" i="9"/>
  <c r="BB77" i="9"/>
  <c r="BA77" i="9"/>
  <c r="BP76" i="9"/>
  <c r="BD76" i="9"/>
  <c r="BC76" i="9"/>
  <c r="BB76" i="9"/>
  <c r="BA76" i="9"/>
  <c r="F100" i="1"/>
  <c r="F96" i="1"/>
  <c r="D92" i="1"/>
  <c r="D96" i="1"/>
  <c r="BW240" i="13"/>
  <c r="BG240" i="13"/>
  <c r="AY240" i="13"/>
  <c r="AX240" i="13"/>
  <c r="BW239" i="13"/>
  <c r="BG239" i="13"/>
  <c r="AY239" i="13"/>
  <c r="AX239" i="13"/>
  <c r="BW238" i="13"/>
  <c r="BG238" i="13"/>
  <c r="AY238" i="13"/>
  <c r="AX238" i="13"/>
  <c r="BW133" i="13"/>
  <c r="BG133" i="13"/>
  <c r="AY133" i="13"/>
  <c r="AX133" i="13"/>
  <c r="BW132" i="13"/>
  <c r="BG132" i="13"/>
  <c r="AY132" i="13"/>
  <c r="AX132" i="13"/>
  <c r="BW131" i="13"/>
  <c r="BG131" i="13"/>
  <c r="AY131" i="13"/>
  <c r="AX131" i="13"/>
  <c r="BW74" i="13"/>
  <c r="BG74" i="13"/>
  <c r="AY74" i="13"/>
  <c r="AX74" i="13"/>
  <c r="BW73" i="13"/>
  <c r="BG73" i="13"/>
  <c r="AY73" i="13"/>
  <c r="AX73" i="13"/>
  <c r="BW72" i="13"/>
  <c r="BG72" i="13"/>
  <c r="AY72" i="13"/>
  <c r="AX72" i="13"/>
  <c r="AZ184" i="1"/>
  <c r="AY184" i="1"/>
  <c r="AX184" i="1"/>
  <c r="AZ183" i="1"/>
  <c r="AY183" i="1"/>
  <c r="AX183" i="1"/>
  <c r="AZ182" i="1"/>
  <c r="AY182" i="1"/>
  <c r="AX182" i="1"/>
  <c r="AZ121" i="1"/>
  <c r="AY121" i="1"/>
  <c r="AX121" i="1"/>
  <c r="AZ120" i="1"/>
  <c r="AY120" i="1"/>
  <c r="AX120" i="1"/>
  <c r="AZ119" i="1"/>
  <c r="AY119" i="1"/>
  <c r="AX119" i="1"/>
  <c r="AZ70" i="1"/>
  <c r="AY70" i="1"/>
  <c r="AX70" i="1"/>
  <c r="AZ69" i="1"/>
  <c r="AY69" i="1"/>
  <c r="AX69" i="1"/>
  <c r="AZ68" i="1"/>
  <c r="AY68" i="1"/>
  <c r="AX68" i="1"/>
  <c r="AZ244" i="9"/>
  <c r="AY244" i="9"/>
  <c r="AX244" i="9"/>
  <c r="AZ243" i="9"/>
  <c r="AY243" i="9"/>
  <c r="AX243" i="9"/>
  <c r="AZ242" i="9"/>
  <c r="AY242" i="9"/>
  <c r="AX242" i="9"/>
  <c r="AZ129" i="9"/>
  <c r="AY129" i="9"/>
  <c r="AX129" i="9"/>
  <c r="AZ128" i="9"/>
  <c r="AY128" i="9"/>
  <c r="AX128" i="9"/>
  <c r="AZ127" i="9"/>
  <c r="AY127" i="9"/>
  <c r="AX127" i="9"/>
  <c r="AZ78" i="9"/>
  <c r="AY78" i="9"/>
  <c r="AX78" i="9"/>
  <c r="AZ77" i="9"/>
  <c r="AY77" i="9"/>
  <c r="AX77" i="9"/>
  <c r="AZ76" i="9"/>
  <c r="AY76" i="9"/>
  <c r="AX76" i="9"/>
  <c r="AW242" i="9"/>
  <c r="CW242" i="9"/>
  <c r="AW243" i="9"/>
  <c r="CW243" i="9"/>
  <c r="AW244" i="9"/>
  <c r="CW244" i="9"/>
  <c r="AW182" i="1"/>
  <c r="CZ182" i="1"/>
  <c r="AW183" i="1"/>
  <c r="CZ183" i="1"/>
  <c r="AW184" i="1"/>
  <c r="CZ184" i="1"/>
  <c r="CZ121" i="1"/>
  <c r="AW121" i="1"/>
  <c r="CZ120" i="1"/>
  <c r="AW120" i="1"/>
  <c r="CZ119" i="1"/>
  <c r="AW119" i="1"/>
  <c r="CZ70" i="1"/>
  <c r="AW70" i="1"/>
  <c r="CZ69" i="1"/>
  <c r="AW69" i="1"/>
  <c r="CZ68" i="1"/>
  <c r="AW68" i="1"/>
  <c r="CW129" i="9"/>
  <c r="AW129" i="9"/>
  <c r="CW128" i="9"/>
  <c r="AW128" i="9"/>
  <c r="CW127" i="9"/>
  <c r="AW127" i="9"/>
  <c r="CW78" i="9"/>
  <c r="AW78" i="9"/>
  <c r="CW77" i="9"/>
  <c r="AW77" i="9"/>
  <c r="CW76" i="9"/>
  <c r="AW76" i="9"/>
  <c r="AT244" i="9"/>
  <c r="AS244" i="9"/>
  <c r="AT243" i="9"/>
  <c r="AS243" i="9"/>
  <c r="AT242" i="9"/>
  <c r="AS242" i="9"/>
  <c r="AT129" i="9"/>
  <c r="AS129" i="9"/>
  <c r="AT128" i="9"/>
  <c r="AS128" i="9"/>
  <c r="AT127" i="9"/>
  <c r="AS127" i="9"/>
  <c r="AT78" i="9"/>
  <c r="AS78" i="9"/>
  <c r="AT77" i="9"/>
  <c r="AS77" i="9"/>
  <c r="AT76" i="9"/>
  <c r="AS76" i="9"/>
  <c r="AU184" i="1"/>
  <c r="AT184" i="1"/>
  <c r="AS184" i="1"/>
  <c r="AU183" i="1"/>
  <c r="AT183" i="1"/>
  <c r="AS183" i="1"/>
  <c r="AU182" i="1"/>
  <c r="AT182" i="1"/>
  <c r="AS182" i="1"/>
  <c r="AU121" i="1"/>
  <c r="AT121" i="1"/>
  <c r="AS121" i="1"/>
  <c r="AU120" i="1"/>
  <c r="AT120" i="1"/>
  <c r="AS120" i="1"/>
  <c r="AU119" i="1"/>
  <c r="AT119" i="1"/>
  <c r="AS119" i="1"/>
  <c r="AU70" i="1"/>
  <c r="AT70" i="1"/>
  <c r="AS70" i="1"/>
  <c r="AU69" i="1"/>
  <c r="AT69" i="1"/>
  <c r="AS69" i="1"/>
  <c r="AU68" i="1"/>
  <c r="AT68" i="1"/>
  <c r="AS68" i="1"/>
  <c r="G128" i="13"/>
  <c r="G124" i="13"/>
  <c r="F33" i="13"/>
  <c r="G17" i="13"/>
  <c r="F187" i="9"/>
  <c r="G187" i="9" s="1"/>
  <c r="F183" i="9"/>
  <c r="G183" i="9" s="1"/>
  <c r="F179" i="9"/>
  <c r="G179" i="9" s="1"/>
  <c r="F175" i="9"/>
  <c r="G175" i="9" s="1"/>
  <c r="F171" i="9"/>
  <c r="G171" i="9" s="1"/>
  <c r="F167" i="9"/>
  <c r="G167" i="9" s="1"/>
  <c r="AU244" i="9"/>
  <c r="AR244" i="9"/>
  <c r="AQ244" i="9"/>
  <c r="AU243" i="9"/>
  <c r="AR243" i="9"/>
  <c r="AQ243" i="9"/>
  <c r="AU242" i="9"/>
  <c r="AR242" i="9"/>
  <c r="AQ242" i="9"/>
  <c r="AU129" i="9"/>
  <c r="AR129" i="9"/>
  <c r="AQ129" i="9"/>
  <c r="AU128" i="9"/>
  <c r="AR128" i="9"/>
  <c r="AQ128" i="9"/>
  <c r="AU127" i="9"/>
  <c r="AR127" i="9"/>
  <c r="AQ127" i="9"/>
  <c r="AU78" i="9"/>
  <c r="AR78" i="9"/>
  <c r="AQ78" i="9"/>
  <c r="AU77" i="9"/>
  <c r="AR77" i="9"/>
  <c r="AQ77" i="9"/>
  <c r="AU76" i="9"/>
  <c r="AR76" i="9"/>
  <c r="AQ76" i="9"/>
  <c r="AR184" i="1"/>
  <c r="AQ184" i="1"/>
  <c r="AP184" i="1"/>
  <c r="AR183" i="1"/>
  <c r="AQ183" i="1"/>
  <c r="AP183" i="1"/>
  <c r="AR182" i="1"/>
  <c r="AP182" i="1"/>
  <c r="AR121" i="1"/>
  <c r="AQ121" i="1"/>
  <c r="AP121" i="1"/>
  <c r="AR120" i="1"/>
  <c r="AQ120" i="1"/>
  <c r="AP120" i="1"/>
  <c r="AR119" i="1"/>
  <c r="AP119" i="1"/>
  <c r="AR70" i="1"/>
  <c r="AQ70" i="1"/>
  <c r="AP70" i="1"/>
  <c r="AR69" i="1"/>
  <c r="AQ69" i="1"/>
  <c r="AP69" i="1"/>
  <c r="AR68" i="1"/>
  <c r="AP68" i="1"/>
  <c r="F163" i="9"/>
  <c r="G163" i="9" s="1"/>
  <c r="M40" i="7" s="1"/>
  <c r="F159" i="9"/>
  <c r="G159" i="9" s="1"/>
  <c r="M64" i="7" s="1"/>
  <c r="F155" i="9"/>
  <c r="G155" i="9" s="1"/>
  <c r="M32" i="7" s="1"/>
  <c r="F151" i="9"/>
  <c r="G151" i="9" s="1"/>
  <c r="M37" i="7" s="1"/>
  <c r="AM129" i="9"/>
  <c r="AM128" i="9"/>
  <c r="AM127" i="9"/>
  <c r="AM78" i="9"/>
  <c r="AM77" i="9"/>
  <c r="AM76" i="9"/>
  <c r="AM242" i="9"/>
  <c r="AN242" i="9"/>
  <c r="AO242" i="9"/>
  <c r="AP242" i="9"/>
  <c r="AM243" i="9"/>
  <c r="AN243" i="9"/>
  <c r="AO243" i="9"/>
  <c r="AP243" i="9"/>
  <c r="AM244" i="9"/>
  <c r="AN244" i="9"/>
  <c r="AO244" i="9"/>
  <c r="AP244" i="9"/>
  <c r="AP129" i="9"/>
  <c r="AO129" i="9"/>
  <c r="AN129" i="9"/>
  <c r="AP128" i="9"/>
  <c r="AO128" i="9"/>
  <c r="AN128" i="9"/>
  <c r="AP127" i="9"/>
  <c r="AO127" i="9"/>
  <c r="AN127" i="9"/>
  <c r="AP78" i="9"/>
  <c r="AO78" i="9"/>
  <c r="AN78" i="9"/>
  <c r="AP77" i="9"/>
  <c r="AO77" i="9"/>
  <c r="AN77" i="9"/>
  <c r="AP76" i="9"/>
  <c r="AO76" i="9"/>
  <c r="AN76" i="9"/>
  <c r="AO69" i="1"/>
  <c r="AO70" i="1"/>
  <c r="AO184" i="1"/>
  <c r="AN184" i="1"/>
  <c r="AM184" i="1"/>
  <c r="AO183" i="1"/>
  <c r="AN183" i="1"/>
  <c r="AM183" i="1"/>
  <c r="AO182" i="1"/>
  <c r="AN182" i="1"/>
  <c r="AM182" i="1"/>
  <c r="AO121" i="1"/>
  <c r="AN121" i="1"/>
  <c r="AM121" i="1"/>
  <c r="AO120" i="1"/>
  <c r="AN120" i="1"/>
  <c r="AM120" i="1"/>
  <c r="AO119" i="1"/>
  <c r="AN119" i="1"/>
  <c r="AM119" i="1"/>
  <c r="AN70" i="1"/>
  <c r="AM70" i="1"/>
  <c r="AN69" i="1"/>
  <c r="AM69" i="1"/>
  <c r="AO68" i="1"/>
  <c r="AN68" i="1"/>
  <c r="AM68" i="1"/>
  <c r="F147" i="9"/>
  <c r="F143" i="9"/>
  <c r="DC92" i="1"/>
  <c r="AV76" i="9"/>
  <c r="CX76" i="9"/>
  <c r="AV77" i="9"/>
  <c r="CX77" i="9"/>
  <c r="AV78" i="9"/>
  <c r="CX78" i="9"/>
  <c r="AV68" i="1"/>
  <c r="DA68" i="1"/>
  <c r="AV69" i="1"/>
  <c r="DA69" i="1"/>
  <c r="AV70" i="1"/>
  <c r="DA70" i="1"/>
  <c r="AV182" i="1"/>
  <c r="DA182" i="1"/>
  <c r="AV183" i="1"/>
  <c r="DA183" i="1"/>
  <c r="AV184" i="1"/>
  <c r="DA184" i="1"/>
  <c r="AV119" i="1"/>
  <c r="DA119" i="1"/>
  <c r="AV120" i="1"/>
  <c r="DA120" i="1"/>
  <c r="AV121" i="1"/>
  <c r="DA121" i="1"/>
  <c r="V224" i="9" l="1"/>
  <c r="T222" i="9"/>
  <c r="V235" i="9"/>
  <c r="V234" i="9"/>
  <c r="V236" i="9"/>
  <c r="T237" i="9"/>
  <c r="T235" i="9"/>
  <c r="U237" i="9"/>
  <c r="V237" i="9"/>
  <c r="T234" i="9"/>
  <c r="T236" i="9"/>
  <c r="U234" i="9"/>
  <c r="U236" i="9"/>
  <c r="U225" i="9"/>
  <c r="P58" i="7"/>
  <c r="T225" i="9"/>
  <c r="V222" i="9"/>
  <c r="U224" i="9"/>
  <c r="V223" i="9"/>
  <c r="V225" i="9"/>
  <c r="T224" i="9"/>
  <c r="T223" i="9"/>
  <c r="U227" i="13"/>
  <c r="U215" i="9"/>
  <c r="P63" i="7" s="1"/>
  <c r="U219" i="9"/>
  <c r="U231" i="13"/>
  <c r="U207" i="9"/>
  <c r="P44" i="7" s="1"/>
  <c r="N44" i="7"/>
  <c r="U211" i="9"/>
  <c r="V213" i="9" s="1"/>
  <c r="N67" i="7"/>
  <c r="U235" i="13"/>
  <c r="U191" i="13"/>
  <c r="V191" i="13" s="1"/>
  <c r="N62" i="14"/>
  <c r="U203" i="13"/>
  <c r="P55" i="14" s="1"/>
  <c r="N55" i="14"/>
  <c r="U207" i="13"/>
  <c r="V207" i="13" s="1"/>
  <c r="N45" i="14"/>
  <c r="U239" i="9"/>
  <c r="P76" i="7" s="1"/>
  <c r="U199" i="9"/>
  <c r="T201" i="9" s="1"/>
  <c r="N52" i="7"/>
  <c r="U203" i="9"/>
  <c r="P46" i="7" s="1"/>
  <c r="O46" i="7"/>
  <c r="U195" i="9"/>
  <c r="P69" i="7" s="1"/>
  <c r="O69" i="7"/>
  <c r="U195" i="13"/>
  <c r="U191" i="9"/>
  <c r="U199" i="13"/>
  <c r="U187" i="13"/>
  <c r="P66" i="14" s="1"/>
  <c r="AQ68" i="1"/>
  <c r="AQ119" i="1"/>
  <c r="AQ182" i="1"/>
  <c r="G143" i="9"/>
  <c r="F139" i="9"/>
  <c r="G139" i="9" s="1"/>
  <c r="F135" i="9"/>
  <c r="G135" i="9" s="1"/>
  <c r="F131" i="9"/>
  <c r="G131" i="9" s="1"/>
  <c r="F124" i="9"/>
  <c r="G124" i="9" s="1"/>
  <c r="F120" i="9"/>
  <c r="G120" i="9" s="1"/>
  <c r="F116" i="9"/>
  <c r="G116" i="9" s="1"/>
  <c r="F112" i="9"/>
  <c r="G112" i="9" s="1"/>
  <c r="F108" i="9"/>
  <c r="G108" i="9" s="1"/>
  <c r="M66"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5"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37" i="13" l="1"/>
  <c r="P75" i="14"/>
  <c r="U226" i="13"/>
  <c r="P73" i="14"/>
  <c r="V233" i="13"/>
  <c r="P74" i="14"/>
  <c r="U220" i="9"/>
  <c r="P71" i="7"/>
  <c r="V228" i="13"/>
  <c r="V229" i="13"/>
  <c r="T215" i="9"/>
  <c r="T214" i="9"/>
  <c r="U217" i="9"/>
  <c r="V215" i="9"/>
  <c r="U214" i="9"/>
  <c r="V227" i="13"/>
  <c r="U229" i="13"/>
  <c r="T228" i="13"/>
  <c r="V226" i="13"/>
  <c r="U230" i="13"/>
  <c r="T226" i="13"/>
  <c r="T229" i="13"/>
  <c r="U228" i="13"/>
  <c r="T227" i="13"/>
  <c r="T220" i="9"/>
  <c r="T217" i="9"/>
  <c r="V221" i="9"/>
  <c r="V218" i="9"/>
  <c r="U221" i="9"/>
  <c r="V219" i="9"/>
  <c r="T219" i="9"/>
  <c r="T221" i="9"/>
  <c r="V216" i="9"/>
  <c r="T216" i="9"/>
  <c r="V217" i="9"/>
  <c r="U216" i="9"/>
  <c r="T218" i="9"/>
  <c r="V214" i="9"/>
  <c r="U218" i="9"/>
  <c r="V220" i="9"/>
  <c r="T209" i="9"/>
  <c r="T232" i="13"/>
  <c r="V232" i="13"/>
  <c r="V230" i="13"/>
  <c r="U234" i="13"/>
  <c r="U232" i="13"/>
  <c r="T233" i="13"/>
  <c r="U233" i="13"/>
  <c r="V231" i="13"/>
  <c r="T230" i="13"/>
  <c r="V235" i="13"/>
  <c r="T231" i="13"/>
  <c r="T236" i="13"/>
  <c r="T237" i="13"/>
  <c r="T235" i="13"/>
  <c r="T234" i="13"/>
  <c r="U237" i="13"/>
  <c r="V234" i="13"/>
  <c r="V236" i="13"/>
  <c r="T213" i="9"/>
  <c r="T210" i="9"/>
  <c r="T212" i="9"/>
  <c r="T211" i="9"/>
  <c r="U212" i="9"/>
  <c r="V210" i="9"/>
  <c r="U209" i="9"/>
  <c r="V206" i="9"/>
  <c r="U208" i="9"/>
  <c r="T206" i="9"/>
  <c r="V209" i="9"/>
  <c r="U206" i="9"/>
  <c r="U210" i="9"/>
  <c r="T208" i="9"/>
  <c r="V208" i="9"/>
  <c r="U213" i="9"/>
  <c r="P67" i="7"/>
  <c r="V212" i="9"/>
  <c r="V207" i="9"/>
  <c r="T207" i="9"/>
  <c r="V211" i="9"/>
  <c r="U236"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8" i="14"/>
  <c r="U202" i="13"/>
  <c r="V205" i="13"/>
  <c r="V202" i="13"/>
  <c r="U209" i="13"/>
  <c r="P45" i="14"/>
  <c r="U196" i="13"/>
  <c r="P65" i="14"/>
  <c r="U205" i="13"/>
  <c r="T195" i="13"/>
  <c r="T202" i="13"/>
  <c r="T209" i="13"/>
  <c r="T192" i="13"/>
  <c r="P62" i="14"/>
  <c r="V201" i="9"/>
  <c r="V202" i="9"/>
  <c r="T196" i="9"/>
  <c r="U205" i="9"/>
  <c r="V200" i="9"/>
  <c r="U202" i="9"/>
  <c r="U197" i="9"/>
  <c r="V204" i="9"/>
  <c r="T205" i="9"/>
  <c r="V194" i="9"/>
  <c r="U194" i="9"/>
  <c r="V203" i="9"/>
  <c r="U204" i="9"/>
  <c r="T195" i="9"/>
  <c r="T202" i="9"/>
  <c r="T197" i="9"/>
  <c r="V205" i="9"/>
  <c r="T203" i="9"/>
  <c r="V195" i="9"/>
  <c r="T204" i="9"/>
  <c r="V238" i="9"/>
  <c r="V239" i="9"/>
  <c r="U240" i="9"/>
  <c r="U238" i="9"/>
  <c r="T238" i="9"/>
  <c r="T241" i="9"/>
  <c r="T239" i="9"/>
  <c r="T240" i="9"/>
  <c r="U241" i="9"/>
  <c r="V241" i="9"/>
  <c r="V240" i="9"/>
  <c r="V198" i="9"/>
  <c r="U198" i="9"/>
  <c r="T198" i="9"/>
  <c r="U200" i="9"/>
  <c r="U196" i="9"/>
  <c r="V199" i="9"/>
  <c r="U193" i="9"/>
  <c r="P39" i="7"/>
  <c r="V197" i="9"/>
  <c r="T199" i="9"/>
  <c r="U201" i="9"/>
  <c r="T194" i="9"/>
  <c r="V196" i="9"/>
  <c r="T200" i="9"/>
  <c r="P52"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K240" i="13" l="1"/>
  <c r="CJ240" i="13"/>
  <c r="AW240" i="13"/>
  <c r="AV240" i="13"/>
  <c r="AU240" i="13"/>
  <c r="AT240" i="13"/>
  <c r="AS240" i="13"/>
  <c r="AR240" i="13"/>
  <c r="AQ240" i="13"/>
  <c r="AP240" i="13"/>
  <c r="AO240" i="13"/>
  <c r="AN240" i="13"/>
  <c r="AM240" i="13"/>
  <c r="AL240" i="13"/>
  <c r="CK239" i="13"/>
  <c r="CJ239" i="13"/>
  <c r="AW239" i="13"/>
  <c r="AV239" i="13"/>
  <c r="AU239" i="13"/>
  <c r="AT239" i="13"/>
  <c r="AS239" i="13"/>
  <c r="AR239" i="13"/>
  <c r="AQ239" i="13"/>
  <c r="AP239" i="13"/>
  <c r="AO239" i="13"/>
  <c r="AN239" i="13"/>
  <c r="AM239" i="13"/>
  <c r="AL239" i="13"/>
  <c r="CK238" i="13"/>
  <c r="CJ238" i="13"/>
  <c r="AW238" i="13"/>
  <c r="AV238" i="13"/>
  <c r="AU238" i="13"/>
  <c r="AT238" i="13"/>
  <c r="AS238" i="13"/>
  <c r="AR238" i="13"/>
  <c r="AQ238" i="13"/>
  <c r="AP238" i="13"/>
  <c r="AO238" i="13"/>
  <c r="AN238" i="13"/>
  <c r="AM238" i="13"/>
  <c r="AL238" i="13"/>
  <c r="O216" i="13"/>
  <c r="N216" i="13"/>
  <c r="M216" i="13"/>
  <c r="L216" i="13"/>
  <c r="K216" i="13"/>
  <c r="I216" i="13"/>
  <c r="CM215" i="13"/>
  <c r="X215" i="13"/>
  <c r="L64" i="14" s="1"/>
  <c r="O215" i="13"/>
  <c r="N215" i="13"/>
  <c r="M215" i="13"/>
  <c r="L215" i="13"/>
  <c r="K215" i="13"/>
  <c r="D215" i="13"/>
  <c r="O212" i="13"/>
  <c r="N212" i="13"/>
  <c r="M212" i="13"/>
  <c r="L212" i="13"/>
  <c r="K212" i="13"/>
  <c r="I212" i="13"/>
  <c r="CM211" i="13"/>
  <c r="X211" i="13"/>
  <c r="L70" i="14" s="1"/>
  <c r="O211" i="13"/>
  <c r="N211" i="13"/>
  <c r="M211" i="13"/>
  <c r="L211" i="13"/>
  <c r="K211" i="13"/>
  <c r="G211" i="13"/>
  <c r="M70" i="14" s="1"/>
  <c r="D211" i="13"/>
  <c r="O184" i="13"/>
  <c r="N184" i="13"/>
  <c r="M184" i="13"/>
  <c r="L184" i="13"/>
  <c r="K184" i="13"/>
  <c r="I184" i="13"/>
  <c r="CM183" i="13"/>
  <c r="X183" i="13"/>
  <c r="L67" i="14" s="1"/>
  <c r="O183" i="13"/>
  <c r="N183" i="13"/>
  <c r="M183" i="13"/>
  <c r="L183" i="13"/>
  <c r="K183" i="13"/>
  <c r="D183" i="13"/>
  <c r="O180" i="13"/>
  <c r="N180" i="13"/>
  <c r="M180" i="13"/>
  <c r="L180" i="13"/>
  <c r="K180" i="13"/>
  <c r="I180" i="13"/>
  <c r="CM179" i="13"/>
  <c r="X179" i="13"/>
  <c r="L41" i="14" s="1"/>
  <c r="O179" i="13"/>
  <c r="N179" i="13"/>
  <c r="M179" i="13"/>
  <c r="L179" i="13"/>
  <c r="K179" i="13"/>
  <c r="G179" i="13"/>
  <c r="D179" i="13"/>
  <c r="O176" i="13"/>
  <c r="N176" i="13"/>
  <c r="M176" i="13"/>
  <c r="L176" i="13"/>
  <c r="K176" i="13"/>
  <c r="I176" i="13"/>
  <c r="CM175" i="13"/>
  <c r="X175" i="13"/>
  <c r="L63" i="14" s="1"/>
  <c r="O175" i="13"/>
  <c r="N175" i="13"/>
  <c r="M175" i="13"/>
  <c r="L175" i="13"/>
  <c r="K175" i="13"/>
  <c r="G175" i="13"/>
  <c r="D175" i="13"/>
  <c r="O172" i="13"/>
  <c r="N172" i="13"/>
  <c r="M172" i="13"/>
  <c r="L172" i="13"/>
  <c r="K172" i="13"/>
  <c r="I172" i="13"/>
  <c r="CM171" i="13"/>
  <c r="X171" i="13"/>
  <c r="L60" i="14" s="1"/>
  <c r="O171" i="13"/>
  <c r="N171" i="13"/>
  <c r="M171" i="13"/>
  <c r="L171" i="13"/>
  <c r="K171" i="13"/>
  <c r="D171" i="13"/>
  <c r="O168" i="13"/>
  <c r="N168" i="13"/>
  <c r="M168" i="13"/>
  <c r="L168" i="13"/>
  <c r="K168" i="13"/>
  <c r="I168" i="13"/>
  <c r="CM167" i="13"/>
  <c r="X167" i="13"/>
  <c r="L51" i="14" s="1"/>
  <c r="O167" i="13"/>
  <c r="N167" i="13"/>
  <c r="M167" i="13"/>
  <c r="L167" i="13"/>
  <c r="K167" i="13"/>
  <c r="D167" i="13"/>
  <c r="O164" i="13"/>
  <c r="N164" i="13"/>
  <c r="M164" i="13"/>
  <c r="L164" i="13"/>
  <c r="K164" i="13"/>
  <c r="I164" i="13"/>
  <c r="CM163" i="13"/>
  <c r="X163" i="13"/>
  <c r="L40" i="14" s="1"/>
  <c r="O163" i="13"/>
  <c r="N163" i="13"/>
  <c r="M163" i="13"/>
  <c r="L163" i="13"/>
  <c r="K163" i="13"/>
  <c r="D163" i="13"/>
  <c r="O160" i="13"/>
  <c r="N160" i="13"/>
  <c r="M160" i="13"/>
  <c r="L160" i="13"/>
  <c r="K160" i="13"/>
  <c r="I160" i="13"/>
  <c r="CM159" i="13"/>
  <c r="X159" i="13"/>
  <c r="L38" i="14" s="1"/>
  <c r="O159" i="13"/>
  <c r="N159" i="13"/>
  <c r="M159" i="13"/>
  <c r="L159" i="13"/>
  <c r="K159" i="13"/>
  <c r="D159" i="13"/>
  <c r="O156" i="13"/>
  <c r="N156" i="13"/>
  <c r="M156" i="13"/>
  <c r="L156" i="13"/>
  <c r="K156" i="13"/>
  <c r="I156" i="13"/>
  <c r="CM155" i="13"/>
  <c r="X155" i="13"/>
  <c r="L43" i="14" s="1"/>
  <c r="O155" i="13"/>
  <c r="N155" i="13"/>
  <c r="M155" i="13"/>
  <c r="L155" i="13"/>
  <c r="K155" i="13"/>
  <c r="D155" i="13"/>
  <c r="O152" i="13"/>
  <c r="N152" i="13"/>
  <c r="M152" i="13"/>
  <c r="L152" i="13"/>
  <c r="K152" i="13"/>
  <c r="I152" i="13"/>
  <c r="CM151" i="13"/>
  <c r="X151" i="13"/>
  <c r="L59" i="14" s="1"/>
  <c r="O151" i="13"/>
  <c r="N151" i="13"/>
  <c r="M151" i="13"/>
  <c r="L151" i="13"/>
  <c r="K151" i="13"/>
  <c r="D151" i="13"/>
  <c r="O148" i="13"/>
  <c r="N148" i="13"/>
  <c r="M148" i="13"/>
  <c r="L148" i="13"/>
  <c r="K148" i="13"/>
  <c r="I148" i="13"/>
  <c r="CM147" i="13"/>
  <c r="X147" i="13"/>
  <c r="L47" i="14" s="1"/>
  <c r="O147" i="13"/>
  <c r="N147" i="13"/>
  <c r="M147" i="13"/>
  <c r="L147" i="13"/>
  <c r="K147" i="13"/>
  <c r="G147" i="13"/>
  <c r="D147" i="13"/>
  <c r="O144" i="13"/>
  <c r="N144" i="13"/>
  <c r="M144" i="13"/>
  <c r="L144" i="13"/>
  <c r="K144" i="13"/>
  <c r="I144" i="13"/>
  <c r="CM143" i="13"/>
  <c r="X143" i="13"/>
  <c r="O143" i="13"/>
  <c r="N143" i="13"/>
  <c r="M143" i="13"/>
  <c r="L143" i="13"/>
  <c r="K143" i="13"/>
  <c r="G143" i="13"/>
  <c r="M48" i="14" s="1"/>
  <c r="D143" i="13"/>
  <c r="O140" i="13"/>
  <c r="N140" i="13"/>
  <c r="M140" i="13"/>
  <c r="L140" i="13"/>
  <c r="K140" i="13"/>
  <c r="I140" i="13"/>
  <c r="CM139" i="13"/>
  <c r="X139" i="13"/>
  <c r="L26" i="14" s="1"/>
  <c r="O139" i="13"/>
  <c r="N139" i="13"/>
  <c r="M139" i="13"/>
  <c r="L139" i="13"/>
  <c r="K139" i="13"/>
  <c r="D139" i="13"/>
  <c r="O136" i="13"/>
  <c r="N136" i="13"/>
  <c r="M136" i="13"/>
  <c r="L136" i="13"/>
  <c r="K136" i="13"/>
  <c r="I136" i="13"/>
  <c r="CM135" i="13"/>
  <c r="X135" i="13"/>
  <c r="L46" i="14" s="1"/>
  <c r="O135" i="13"/>
  <c r="N135" i="13"/>
  <c r="M135" i="13"/>
  <c r="L135" i="13"/>
  <c r="K135" i="13"/>
  <c r="D135" i="13"/>
  <c r="CK133" i="13"/>
  <c r="CJ133" i="13"/>
  <c r="AW133" i="13"/>
  <c r="AV133" i="13"/>
  <c r="AU133" i="13"/>
  <c r="AT133" i="13"/>
  <c r="AS133" i="13"/>
  <c r="AR133" i="13"/>
  <c r="AQ133" i="13"/>
  <c r="AP133" i="13"/>
  <c r="AO133" i="13"/>
  <c r="AN133" i="13"/>
  <c r="AM133" i="13"/>
  <c r="AL133" i="13"/>
  <c r="CK132" i="13"/>
  <c r="CJ132" i="13"/>
  <c r="AW132" i="13"/>
  <c r="AV132" i="13"/>
  <c r="AU132" i="13"/>
  <c r="AT132" i="13"/>
  <c r="AS132" i="13"/>
  <c r="AR132" i="13"/>
  <c r="AQ132" i="13"/>
  <c r="AP132" i="13"/>
  <c r="AO132" i="13"/>
  <c r="AN132" i="13"/>
  <c r="AM132" i="13"/>
  <c r="AL132" i="13"/>
  <c r="CK131" i="13"/>
  <c r="CJ131" i="13"/>
  <c r="AW131" i="13"/>
  <c r="AV131" i="13"/>
  <c r="AU131" i="13"/>
  <c r="AT131" i="13"/>
  <c r="AS131" i="13"/>
  <c r="AR131" i="13"/>
  <c r="AQ131" i="13"/>
  <c r="AP131" i="13"/>
  <c r="AO131" i="13"/>
  <c r="AN131" i="13"/>
  <c r="AM131" i="13"/>
  <c r="AL131" i="13"/>
  <c r="O129" i="13"/>
  <c r="N129" i="13"/>
  <c r="M129" i="13"/>
  <c r="L129" i="13"/>
  <c r="K129" i="13"/>
  <c r="I129" i="13"/>
  <c r="CM128" i="13"/>
  <c r="X128" i="13"/>
  <c r="L49" i="14" s="1"/>
  <c r="O128" i="13"/>
  <c r="N128" i="13"/>
  <c r="M128" i="13"/>
  <c r="L128" i="13"/>
  <c r="K128" i="13"/>
  <c r="D128" i="13"/>
  <c r="O125" i="13"/>
  <c r="N125" i="13"/>
  <c r="M125" i="13"/>
  <c r="L125" i="13"/>
  <c r="K125" i="13"/>
  <c r="I125" i="13"/>
  <c r="CM124" i="13"/>
  <c r="L52" i="14"/>
  <c r="O124" i="13"/>
  <c r="N124" i="13"/>
  <c r="M124" i="13"/>
  <c r="L124" i="13"/>
  <c r="K124" i="13"/>
  <c r="O121" i="13"/>
  <c r="N121" i="13"/>
  <c r="M121" i="13"/>
  <c r="L121" i="13"/>
  <c r="K121" i="13"/>
  <c r="I121" i="13"/>
  <c r="CM120" i="13"/>
  <c r="X120" i="13"/>
  <c r="L57" i="14" s="1"/>
  <c r="O120" i="13"/>
  <c r="N120" i="13"/>
  <c r="M120" i="13"/>
  <c r="L120" i="13"/>
  <c r="K120" i="13"/>
  <c r="D120" i="13"/>
  <c r="O117" i="13"/>
  <c r="N117" i="13"/>
  <c r="M117" i="13"/>
  <c r="L117" i="13"/>
  <c r="K117" i="13"/>
  <c r="I117" i="13"/>
  <c r="CM116" i="13"/>
  <c r="X116" i="13"/>
  <c r="L35" i="14" s="1"/>
  <c r="O116" i="13"/>
  <c r="N116" i="13"/>
  <c r="M116" i="13"/>
  <c r="L116" i="13"/>
  <c r="K116" i="13"/>
  <c r="D116" i="13"/>
  <c r="O113" i="13"/>
  <c r="N113" i="13"/>
  <c r="M113" i="13"/>
  <c r="L113" i="13"/>
  <c r="K113" i="13"/>
  <c r="I113" i="13"/>
  <c r="CM112" i="13"/>
  <c r="X112" i="13"/>
  <c r="L50" i="14" s="1"/>
  <c r="O112" i="13"/>
  <c r="N112" i="13"/>
  <c r="M112" i="13"/>
  <c r="L112" i="13"/>
  <c r="K112" i="13"/>
  <c r="D112" i="13"/>
  <c r="O109" i="13"/>
  <c r="N109" i="13"/>
  <c r="M109" i="13"/>
  <c r="L109" i="13"/>
  <c r="K109" i="13"/>
  <c r="I109" i="13"/>
  <c r="CM108" i="13"/>
  <c r="X108" i="13"/>
  <c r="L39" i="14" s="1"/>
  <c r="O108" i="13"/>
  <c r="N108" i="13"/>
  <c r="M108" i="13"/>
  <c r="L108" i="13"/>
  <c r="K108" i="13"/>
  <c r="G108" i="13"/>
  <c r="D108" i="13"/>
  <c r="O105" i="13"/>
  <c r="N105" i="13"/>
  <c r="M105" i="13"/>
  <c r="L105" i="13"/>
  <c r="K105" i="13"/>
  <c r="I105" i="13"/>
  <c r="CM104" i="13"/>
  <c r="X104" i="13"/>
  <c r="L54" i="14" s="1"/>
  <c r="O104" i="13"/>
  <c r="N104" i="13"/>
  <c r="M104" i="13"/>
  <c r="L104" i="13"/>
  <c r="K104" i="13"/>
  <c r="G104" i="13"/>
  <c r="D104" i="13"/>
  <c r="O101" i="13"/>
  <c r="N101" i="13"/>
  <c r="M101" i="13"/>
  <c r="L101" i="13"/>
  <c r="K101" i="13"/>
  <c r="I101" i="13"/>
  <c r="CM100" i="13"/>
  <c r="X100" i="13"/>
  <c r="L29" i="14" s="1"/>
  <c r="O100" i="13"/>
  <c r="N100" i="13"/>
  <c r="M100" i="13"/>
  <c r="L100" i="13"/>
  <c r="K100" i="13"/>
  <c r="D100" i="13"/>
  <c r="O97" i="13"/>
  <c r="N97" i="13"/>
  <c r="M97" i="13"/>
  <c r="L97" i="13"/>
  <c r="K97" i="13"/>
  <c r="I97" i="13"/>
  <c r="CM96" i="13"/>
  <c r="X96" i="13"/>
  <c r="L33" i="14" s="1"/>
  <c r="O96" i="13"/>
  <c r="N96" i="13"/>
  <c r="M96" i="13"/>
  <c r="L96" i="13"/>
  <c r="K96" i="13"/>
  <c r="D96" i="13"/>
  <c r="O93" i="13"/>
  <c r="N93" i="13"/>
  <c r="M93" i="13"/>
  <c r="L93" i="13"/>
  <c r="K93" i="13"/>
  <c r="I93" i="13"/>
  <c r="CM92" i="13"/>
  <c r="X92" i="13"/>
  <c r="L69" i="14" s="1"/>
  <c r="O92" i="13"/>
  <c r="N92" i="13"/>
  <c r="M92" i="13"/>
  <c r="L92" i="13"/>
  <c r="K92" i="13"/>
  <c r="D92" i="13"/>
  <c r="O89" i="13"/>
  <c r="N89" i="13"/>
  <c r="M89" i="13"/>
  <c r="L89" i="13"/>
  <c r="K89" i="13"/>
  <c r="I89" i="13"/>
  <c r="CM88" i="13"/>
  <c r="X88" i="13"/>
  <c r="L56" i="14" s="1"/>
  <c r="O88" i="13"/>
  <c r="N88" i="13"/>
  <c r="M88" i="13"/>
  <c r="L88" i="13"/>
  <c r="K88" i="13"/>
  <c r="G88" i="13"/>
  <c r="D88" i="13"/>
  <c r="O85" i="13"/>
  <c r="N85" i="13"/>
  <c r="M85" i="13"/>
  <c r="L85" i="13"/>
  <c r="K85" i="13"/>
  <c r="I85" i="13"/>
  <c r="CM84" i="13"/>
  <c r="X84" i="13"/>
  <c r="L36" i="14" s="1"/>
  <c r="O84" i="13"/>
  <c r="N84" i="13"/>
  <c r="M84" i="13"/>
  <c r="L84" i="13"/>
  <c r="K84" i="13"/>
  <c r="D84" i="13"/>
  <c r="O81" i="13"/>
  <c r="N81" i="13"/>
  <c r="M81" i="13"/>
  <c r="L81" i="13"/>
  <c r="K81" i="13"/>
  <c r="I81" i="13"/>
  <c r="CM80" i="13"/>
  <c r="X80" i="13"/>
  <c r="L32" i="14" s="1"/>
  <c r="O80" i="13"/>
  <c r="N80" i="13"/>
  <c r="M80" i="13"/>
  <c r="L80" i="13"/>
  <c r="K80" i="13"/>
  <c r="G80" i="13"/>
  <c r="D80" i="13"/>
  <c r="O77" i="13"/>
  <c r="N77" i="13"/>
  <c r="M77" i="13"/>
  <c r="L77" i="13"/>
  <c r="K77" i="13"/>
  <c r="I77" i="13"/>
  <c r="CM76" i="13"/>
  <c r="X76" i="13"/>
  <c r="L34" i="14" s="1"/>
  <c r="O76" i="13"/>
  <c r="N76" i="13"/>
  <c r="M76" i="13"/>
  <c r="L76" i="13"/>
  <c r="K76" i="13"/>
  <c r="G76" i="13"/>
  <c r="D76" i="13"/>
  <c r="CK74" i="13"/>
  <c r="CJ74" i="13"/>
  <c r="AW74" i="13"/>
  <c r="AV74" i="13"/>
  <c r="AU74" i="13"/>
  <c r="AT74" i="13"/>
  <c r="AS74" i="13"/>
  <c r="AR74" i="13"/>
  <c r="AQ74" i="13"/>
  <c r="AP74" i="13"/>
  <c r="AO74" i="13"/>
  <c r="AN74" i="13"/>
  <c r="AM74" i="13"/>
  <c r="AL74" i="13"/>
  <c r="CK73" i="13"/>
  <c r="CJ73" i="13"/>
  <c r="AW73" i="13"/>
  <c r="AV73" i="13"/>
  <c r="AU73" i="13"/>
  <c r="AT73" i="13"/>
  <c r="AS73" i="13"/>
  <c r="AR73" i="13"/>
  <c r="AQ73" i="13"/>
  <c r="AP73" i="13"/>
  <c r="AO73" i="13"/>
  <c r="AN73" i="13"/>
  <c r="AM73" i="13"/>
  <c r="AL73" i="13"/>
  <c r="CK72" i="13"/>
  <c r="CJ72" i="13"/>
  <c r="AW72" i="13"/>
  <c r="AV72" i="13"/>
  <c r="AU72" i="13"/>
  <c r="AT72" i="13"/>
  <c r="AS72" i="13"/>
  <c r="AR72" i="13"/>
  <c r="AQ72" i="13"/>
  <c r="AP72" i="13"/>
  <c r="AO72" i="13"/>
  <c r="AN72" i="13"/>
  <c r="AM72" i="13"/>
  <c r="AL72" i="13"/>
  <c r="O70" i="13"/>
  <c r="N70" i="13"/>
  <c r="M70" i="13"/>
  <c r="L70" i="13"/>
  <c r="K70" i="13"/>
  <c r="I70" i="13"/>
  <c r="CM69" i="13"/>
  <c r="X69" i="13"/>
  <c r="L61" i="14" s="1"/>
  <c r="O69" i="13"/>
  <c r="N69" i="13"/>
  <c r="M69" i="13"/>
  <c r="L69" i="13"/>
  <c r="K69" i="13"/>
  <c r="G69" i="13"/>
  <c r="D69" i="13"/>
  <c r="O66" i="13"/>
  <c r="N66" i="13"/>
  <c r="M66" i="13"/>
  <c r="L66" i="13"/>
  <c r="K66" i="13"/>
  <c r="I66" i="13"/>
  <c r="CM65" i="13"/>
  <c r="X65" i="13"/>
  <c r="L37" i="14" s="1"/>
  <c r="O65" i="13"/>
  <c r="N65" i="13"/>
  <c r="M65" i="13"/>
  <c r="L65" i="13"/>
  <c r="K65" i="13"/>
  <c r="G65" i="13"/>
  <c r="D65" i="13"/>
  <c r="O62" i="13"/>
  <c r="N62" i="13"/>
  <c r="M62" i="13"/>
  <c r="L62" i="13"/>
  <c r="K62" i="13"/>
  <c r="I62" i="13"/>
  <c r="CM61" i="13"/>
  <c r="X61" i="13"/>
  <c r="L28" i="14" s="1"/>
  <c r="O61" i="13"/>
  <c r="N61" i="13"/>
  <c r="M61" i="13"/>
  <c r="L61" i="13"/>
  <c r="K61" i="13"/>
  <c r="G61" i="13"/>
  <c r="D61" i="13"/>
  <c r="O58" i="13"/>
  <c r="N58" i="13"/>
  <c r="M58" i="13"/>
  <c r="L58" i="13"/>
  <c r="K58" i="13"/>
  <c r="I58" i="13"/>
  <c r="CM57" i="13"/>
  <c r="X57" i="13"/>
  <c r="L42" i="14" s="1"/>
  <c r="O57" i="13"/>
  <c r="N57" i="13"/>
  <c r="M57" i="13"/>
  <c r="L57" i="13"/>
  <c r="K57" i="13"/>
  <c r="G57" i="13"/>
  <c r="D57" i="13"/>
  <c r="O54" i="13"/>
  <c r="N54" i="13"/>
  <c r="M54" i="13"/>
  <c r="L54" i="13"/>
  <c r="K54" i="13"/>
  <c r="I54" i="13"/>
  <c r="CM53" i="13"/>
  <c r="X53" i="13"/>
  <c r="L25" i="14" s="1"/>
  <c r="O53" i="13"/>
  <c r="N53" i="13"/>
  <c r="M53" i="13"/>
  <c r="L53" i="13"/>
  <c r="K53" i="13"/>
  <c r="G53" i="13"/>
  <c r="D53" i="13"/>
  <c r="O50" i="13"/>
  <c r="N50" i="13"/>
  <c r="M50" i="13"/>
  <c r="L50" i="13"/>
  <c r="K50" i="13"/>
  <c r="I50" i="13"/>
  <c r="CM49" i="13"/>
  <c r="X49" i="13"/>
  <c r="L44" i="14" s="1"/>
  <c r="O49" i="13"/>
  <c r="N49" i="13"/>
  <c r="M49" i="13"/>
  <c r="L49" i="13"/>
  <c r="K49" i="13"/>
  <c r="G49" i="13"/>
  <c r="D49" i="13"/>
  <c r="O46" i="13"/>
  <c r="N46" i="13"/>
  <c r="M46" i="13"/>
  <c r="L46" i="13"/>
  <c r="K46" i="13"/>
  <c r="I46" i="13"/>
  <c r="CM45" i="13"/>
  <c r="X45" i="13"/>
  <c r="L31" i="14" s="1"/>
  <c r="O45" i="13"/>
  <c r="N45" i="13"/>
  <c r="M45" i="13"/>
  <c r="L45" i="13"/>
  <c r="K45" i="13"/>
  <c r="G45" i="13"/>
  <c r="D45" i="13"/>
  <c r="O42" i="13"/>
  <c r="N42" i="13"/>
  <c r="M42" i="13"/>
  <c r="L42" i="13"/>
  <c r="K42" i="13"/>
  <c r="I42" i="13"/>
  <c r="CM41" i="13"/>
  <c r="X41" i="13"/>
  <c r="L53" i="14" s="1"/>
  <c r="O41" i="13"/>
  <c r="N41" i="13"/>
  <c r="M41" i="13"/>
  <c r="L41" i="13"/>
  <c r="K41" i="13"/>
  <c r="G41" i="13"/>
  <c r="D41" i="13"/>
  <c r="O38" i="13"/>
  <c r="N38" i="13"/>
  <c r="M38" i="13"/>
  <c r="L38" i="13"/>
  <c r="K38" i="13"/>
  <c r="I38" i="13"/>
  <c r="CM37" i="13"/>
  <c r="X37" i="13"/>
  <c r="L27" i="14" s="1"/>
  <c r="O37" i="13"/>
  <c r="N37" i="13"/>
  <c r="M37" i="13"/>
  <c r="L37" i="13"/>
  <c r="K37" i="13"/>
  <c r="G37" i="13"/>
  <c r="D37" i="13"/>
  <c r="O34" i="13"/>
  <c r="N34" i="13"/>
  <c r="M34" i="13"/>
  <c r="L34" i="13"/>
  <c r="K34" i="13"/>
  <c r="I34" i="13"/>
  <c r="CM33" i="13"/>
  <c r="X33" i="13"/>
  <c r="L24" i="14" s="1"/>
  <c r="O33" i="13"/>
  <c r="N33" i="13"/>
  <c r="M33" i="13"/>
  <c r="L33" i="13"/>
  <c r="K33" i="13"/>
  <c r="G33" i="13"/>
  <c r="M24" i="14" s="1"/>
  <c r="D33" i="13"/>
  <c r="O30" i="13"/>
  <c r="N30" i="13"/>
  <c r="M30" i="13"/>
  <c r="L30" i="13"/>
  <c r="K30" i="13"/>
  <c r="I30" i="13"/>
  <c r="CM29" i="13"/>
  <c r="X29" i="13"/>
  <c r="L58" i="14" s="1"/>
  <c r="O29" i="13"/>
  <c r="N29" i="13"/>
  <c r="M29" i="13"/>
  <c r="L29" i="13"/>
  <c r="K29" i="13"/>
  <c r="G29" i="13"/>
  <c r="O26" i="13"/>
  <c r="N26" i="13"/>
  <c r="M26" i="13"/>
  <c r="L26" i="13"/>
  <c r="K26" i="13"/>
  <c r="I26" i="13"/>
  <c r="CM25" i="13"/>
  <c r="X25" i="13"/>
  <c r="L30" i="14" s="1"/>
  <c r="O25" i="13"/>
  <c r="N25" i="13"/>
  <c r="M25" i="13"/>
  <c r="L25" i="13"/>
  <c r="K25" i="13"/>
  <c r="G25" i="13"/>
  <c r="D25" i="13"/>
  <c r="O22" i="13"/>
  <c r="N22" i="13"/>
  <c r="M22" i="13"/>
  <c r="L22" i="13"/>
  <c r="K22" i="13"/>
  <c r="I22" i="13"/>
  <c r="CM21" i="13"/>
  <c r="X21" i="13"/>
  <c r="L23" i="14" s="1"/>
  <c r="O21" i="13"/>
  <c r="N21" i="13"/>
  <c r="M21" i="13"/>
  <c r="L21" i="13"/>
  <c r="K21" i="13"/>
  <c r="G21" i="13"/>
  <c r="D21" i="13"/>
  <c r="O18" i="13"/>
  <c r="N18" i="13"/>
  <c r="M18" i="13"/>
  <c r="L18" i="13"/>
  <c r="K18" i="13"/>
  <c r="I18" i="13"/>
  <c r="CM17" i="13"/>
  <c r="X17" i="13"/>
  <c r="L22" i="14" s="1"/>
  <c r="O17" i="13"/>
  <c r="N17" i="13"/>
  <c r="M17" i="13"/>
  <c r="L17" i="13"/>
  <c r="K17" i="13"/>
  <c r="D17" i="13"/>
  <c r="Q3" i="13"/>
  <c r="CJ192" i="12"/>
  <c r="CI192" i="12"/>
  <c r="BC192" i="12"/>
  <c r="AW192" i="12"/>
  <c r="AV192" i="12"/>
  <c r="AU192" i="12"/>
  <c r="AT192" i="12"/>
  <c r="AS192" i="12"/>
  <c r="AR192" i="12"/>
  <c r="AQ192" i="12"/>
  <c r="AP192" i="12"/>
  <c r="AO192" i="12"/>
  <c r="AN192" i="12"/>
  <c r="AM192" i="12"/>
  <c r="CJ191" i="12"/>
  <c r="CI191" i="12"/>
  <c r="BC191" i="12"/>
  <c r="AW191" i="12"/>
  <c r="AV191" i="12"/>
  <c r="AU191" i="12"/>
  <c r="AT191" i="12"/>
  <c r="AS191" i="12"/>
  <c r="AR191" i="12"/>
  <c r="AQ191" i="12"/>
  <c r="AP191" i="12"/>
  <c r="AO191" i="12"/>
  <c r="AN191" i="12"/>
  <c r="AM191" i="12"/>
  <c r="CJ190" i="12"/>
  <c r="CI190" i="12"/>
  <c r="BC190" i="12"/>
  <c r="AW190" i="12"/>
  <c r="AV190" i="12"/>
  <c r="AU190" i="12"/>
  <c r="AT190" i="12"/>
  <c r="AS190" i="12"/>
  <c r="AR190" i="12"/>
  <c r="AQ190" i="12"/>
  <c r="AP190" i="12"/>
  <c r="AO190" i="12"/>
  <c r="AN190" i="12"/>
  <c r="AM190" i="12"/>
  <c r="O188" i="12"/>
  <c r="N188" i="12"/>
  <c r="M188" i="12"/>
  <c r="L188" i="12"/>
  <c r="K188" i="12"/>
  <c r="I188" i="12"/>
  <c r="CL187" i="12"/>
  <c r="X187" i="12"/>
  <c r="D63" i="14" s="1"/>
  <c r="O187" i="12"/>
  <c r="N187" i="12"/>
  <c r="M187" i="12"/>
  <c r="L187" i="12"/>
  <c r="K187" i="12"/>
  <c r="G187" i="12"/>
  <c r="D187" i="12"/>
  <c r="O184" i="12"/>
  <c r="N184" i="12"/>
  <c r="M184" i="12"/>
  <c r="L184" i="12"/>
  <c r="K184" i="12"/>
  <c r="I184" i="12"/>
  <c r="CL183" i="12"/>
  <c r="X183" i="12"/>
  <c r="D62" i="14" s="1"/>
  <c r="O183" i="12"/>
  <c r="N183" i="12"/>
  <c r="M183" i="12"/>
  <c r="L183" i="12"/>
  <c r="K183" i="12"/>
  <c r="G183" i="12"/>
  <c r="D183" i="12"/>
  <c r="O180" i="12"/>
  <c r="N180" i="12"/>
  <c r="M180" i="12"/>
  <c r="L180" i="12"/>
  <c r="K180" i="12"/>
  <c r="I180" i="12"/>
  <c r="CL179" i="12"/>
  <c r="X179" i="12"/>
  <c r="O179" i="12"/>
  <c r="N179" i="12"/>
  <c r="M179" i="12"/>
  <c r="L179" i="12"/>
  <c r="K179" i="12"/>
  <c r="G179" i="12"/>
  <c r="E61" i="14" s="1"/>
  <c r="D179" i="12"/>
  <c r="O176" i="12"/>
  <c r="N176" i="12"/>
  <c r="M176" i="12"/>
  <c r="L176" i="12"/>
  <c r="K176" i="12"/>
  <c r="I176" i="12"/>
  <c r="CL175" i="12"/>
  <c r="X175" i="12"/>
  <c r="O175" i="12"/>
  <c r="N175" i="12"/>
  <c r="M175" i="12"/>
  <c r="L175" i="12"/>
  <c r="K175" i="12"/>
  <c r="G175" i="12"/>
  <c r="E60" i="14" s="1"/>
  <c r="D175" i="12"/>
  <c r="O172" i="12"/>
  <c r="N172" i="12"/>
  <c r="M172" i="12"/>
  <c r="L172" i="12"/>
  <c r="K172" i="12"/>
  <c r="I172" i="12"/>
  <c r="CL171" i="12"/>
  <c r="X171" i="12"/>
  <c r="O171" i="12"/>
  <c r="N171" i="12"/>
  <c r="M171" i="12"/>
  <c r="L171" i="12"/>
  <c r="K171" i="12"/>
  <c r="G171" i="12"/>
  <c r="E59" i="14" s="1"/>
  <c r="D171" i="12"/>
  <c r="O168" i="12"/>
  <c r="N168" i="12"/>
  <c r="M168" i="12"/>
  <c r="L168" i="12"/>
  <c r="K168" i="12"/>
  <c r="I168" i="12"/>
  <c r="CL167" i="12"/>
  <c r="X167" i="12"/>
  <c r="O167" i="12"/>
  <c r="N167" i="12"/>
  <c r="M167" i="12"/>
  <c r="L167" i="12"/>
  <c r="K167" i="12"/>
  <c r="G167" i="12"/>
  <c r="E58" i="14" s="1"/>
  <c r="D167" i="12"/>
  <c r="O164" i="12"/>
  <c r="N164" i="12"/>
  <c r="M164" i="12"/>
  <c r="L164" i="12"/>
  <c r="K164" i="12"/>
  <c r="I164" i="12"/>
  <c r="CL163" i="12"/>
  <c r="X163" i="12"/>
  <c r="O163" i="12"/>
  <c r="N163" i="12"/>
  <c r="M163" i="12"/>
  <c r="L163" i="12"/>
  <c r="K163" i="12"/>
  <c r="G163" i="12"/>
  <c r="E57" i="14" s="1"/>
  <c r="D163" i="12"/>
  <c r="O160" i="12"/>
  <c r="N160" i="12"/>
  <c r="M160" i="12"/>
  <c r="L160" i="12"/>
  <c r="K160" i="12"/>
  <c r="I160" i="12"/>
  <c r="CL159" i="12"/>
  <c r="X159" i="12"/>
  <c r="O159" i="12"/>
  <c r="N159" i="12"/>
  <c r="M159" i="12"/>
  <c r="L159" i="12"/>
  <c r="K159" i="12"/>
  <c r="G159" i="12"/>
  <c r="E56" i="14" s="1"/>
  <c r="D159" i="12"/>
  <c r="O156" i="12"/>
  <c r="N156" i="12"/>
  <c r="M156" i="12"/>
  <c r="L156" i="12"/>
  <c r="K156" i="12"/>
  <c r="I156" i="12"/>
  <c r="CL155" i="12"/>
  <c r="X155" i="12"/>
  <c r="O155" i="12"/>
  <c r="N155" i="12"/>
  <c r="M155" i="12"/>
  <c r="L155" i="12"/>
  <c r="K155" i="12"/>
  <c r="G155" i="12"/>
  <c r="E55" i="14" s="1"/>
  <c r="D155" i="12"/>
  <c r="O152" i="12"/>
  <c r="N152" i="12"/>
  <c r="M152" i="12"/>
  <c r="L152" i="12"/>
  <c r="K152" i="12"/>
  <c r="I152" i="12"/>
  <c r="CL151" i="12"/>
  <c r="X151" i="12"/>
  <c r="O151" i="12"/>
  <c r="N151" i="12"/>
  <c r="M151" i="12"/>
  <c r="L151" i="12"/>
  <c r="K151" i="12"/>
  <c r="G151" i="12"/>
  <c r="E54" i="14" s="1"/>
  <c r="D151" i="12"/>
  <c r="O148" i="12"/>
  <c r="N148" i="12"/>
  <c r="M148" i="12"/>
  <c r="L148" i="12"/>
  <c r="K148" i="12"/>
  <c r="I148" i="12"/>
  <c r="CL147" i="12"/>
  <c r="X147" i="12"/>
  <c r="O147" i="12"/>
  <c r="N147" i="12"/>
  <c r="M147" i="12"/>
  <c r="L147" i="12"/>
  <c r="K147" i="12"/>
  <c r="G147" i="12"/>
  <c r="E53" i="14" s="1"/>
  <c r="D147" i="12"/>
  <c r="O144" i="12"/>
  <c r="N144" i="12"/>
  <c r="M144" i="12"/>
  <c r="L144" i="12"/>
  <c r="K144" i="12"/>
  <c r="I144" i="12"/>
  <c r="CL143" i="12"/>
  <c r="X143" i="12"/>
  <c r="O143" i="12"/>
  <c r="N143" i="12"/>
  <c r="M143" i="12"/>
  <c r="L143" i="12"/>
  <c r="K143" i="12"/>
  <c r="G143" i="12"/>
  <c r="E52" i="14" s="1"/>
  <c r="D143" i="12"/>
  <c r="O140" i="12"/>
  <c r="N140" i="12"/>
  <c r="M140" i="12"/>
  <c r="L140" i="12"/>
  <c r="K140" i="12"/>
  <c r="I140" i="12"/>
  <c r="CL139" i="12"/>
  <c r="X139" i="12"/>
  <c r="O139" i="12"/>
  <c r="N139" i="12"/>
  <c r="M139" i="12"/>
  <c r="L139" i="12"/>
  <c r="K139" i="12"/>
  <c r="G139" i="12"/>
  <c r="E51" i="14" s="1"/>
  <c r="D139" i="12"/>
  <c r="O136" i="12"/>
  <c r="N136" i="12"/>
  <c r="M136" i="12"/>
  <c r="L136" i="12"/>
  <c r="K136" i="12"/>
  <c r="I136" i="12"/>
  <c r="CL135" i="12"/>
  <c r="X135" i="12"/>
  <c r="O135" i="12"/>
  <c r="N135" i="12"/>
  <c r="M135" i="12"/>
  <c r="L135" i="12"/>
  <c r="K135" i="12"/>
  <c r="G135" i="12"/>
  <c r="E48" i="14" s="1"/>
  <c r="D135" i="12"/>
  <c r="N132" i="12"/>
  <c r="M132" i="12"/>
  <c r="L132" i="12"/>
  <c r="K132" i="12"/>
  <c r="I132" i="12"/>
  <c r="CL131" i="12"/>
  <c r="X131" i="12"/>
  <c r="K131" i="12"/>
  <c r="G131" i="12"/>
  <c r="E43" i="14" s="1"/>
  <c r="D131" i="12"/>
  <c r="CJ129" i="12"/>
  <c r="CI129" i="12"/>
  <c r="O132" i="12" s="1"/>
  <c r="BC129" i="12"/>
  <c r="AW129" i="12"/>
  <c r="AV129" i="12"/>
  <c r="AU129" i="12"/>
  <c r="AT129" i="12"/>
  <c r="AS129" i="12"/>
  <c r="AR129" i="12"/>
  <c r="AQ129" i="12"/>
  <c r="AP129" i="12"/>
  <c r="AO129" i="12"/>
  <c r="AN129" i="12"/>
  <c r="AM129" i="12"/>
  <c r="CJ128" i="12"/>
  <c r="CI128" i="12"/>
  <c r="O131" i="12" s="1"/>
  <c r="BC128" i="12"/>
  <c r="AW128" i="12"/>
  <c r="AV128" i="12"/>
  <c r="AU128" i="12"/>
  <c r="AT128" i="12"/>
  <c r="AS128" i="12"/>
  <c r="AR128" i="12"/>
  <c r="AQ128" i="12"/>
  <c r="AP128" i="12"/>
  <c r="AO128" i="12"/>
  <c r="AN128" i="12"/>
  <c r="AM128" i="12"/>
  <c r="CJ127" i="12"/>
  <c r="CI127" i="12"/>
  <c r="BC127" i="12"/>
  <c r="AW127" i="12"/>
  <c r="AV127" i="12"/>
  <c r="AU127" i="12"/>
  <c r="AT127" i="12"/>
  <c r="AS127" i="12"/>
  <c r="AR127" i="12"/>
  <c r="AQ127" i="12"/>
  <c r="AP127" i="12"/>
  <c r="AO127" i="12"/>
  <c r="AN127" i="12"/>
  <c r="AM127" i="12"/>
  <c r="O125" i="12"/>
  <c r="N125" i="12"/>
  <c r="M125" i="12"/>
  <c r="L125" i="12"/>
  <c r="K125" i="12"/>
  <c r="I125" i="12"/>
  <c r="CL124" i="12"/>
  <c r="X124" i="12"/>
  <c r="O124" i="12"/>
  <c r="N124" i="12"/>
  <c r="M124" i="12"/>
  <c r="L124" i="12"/>
  <c r="K124" i="12"/>
  <c r="G124" i="12"/>
  <c r="E47" i="14" s="1"/>
  <c r="D124" i="12"/>
  <c r="O121" i="12"/>
  <c r="N121" i="12"/>
  <c r="M121" i="12"/>
  <c r="L121" i="12"/>
  <c r="K121" i="12"/>
  <c r="I121" i="12"/>
  <c r="CL120" i="12"/>
  <c r="X120" i="12"/>
  <c r="D42" i="14" s="1"/>
  <c r="O120" i="12"/>
  <c r="N120" i="12"/>
  <c r="M120" i="12"/>
  <c r="L120" i="12"/>
  <c r="K120" i="12"/>
  <c r="G120" i="12"/>
  <c r="D120" i="12"/>
  <c r="O117" i="12"/>
  <c r="N117" i="12"/>
  <c r="M117" i="12"/>
  <c r="L117" i="12"/>
  <c r="K117" i="12"/>
  <c r="I117" i="12"/>
  <c r="CL116" i="12"/>
  <c r="X116" i="12"/>
  <c r="D29" i="14" s="1"/>
  <c r="O116" i="12"/>
  <c r="N116" i="12"/>
  <c r="M116" i="12"/>
  <c r="L116" i="12"/>
  <c r="K116" i="12"/>
  <c r="G116" i="12"/>
  <c r="D116" i="12"/>
  <c r="O113" i="12"/>
  <c r="N113" i="12"/>
  <c r="M113" i="12"/>
  <c r="L113" i="12"/>
  <c r="K113" i="12"/>
  <c r="I113" i="12"/>
  <c r="CL112" i="12"/>
  <c r="X112" i="12"/>
  <c r="D45" i="14" s="1"/>
  <c r="O112" i="12"/>
  <c r="N112" i="12"/>
  <c r="M112" i="12"/>
  <c r="L112" i="12"/>
  <c r="K112" i="12"/>
  <c r="G112" i="12"/>
  <c r="D112" i="12"/>
  <c r="O109" i="12"/>
  <c r="N109" i="12"/>
  <c r="M109" i="12"/>
  <c r="L109" i="12"/>
  <c r="K109" i="12"/>
  <c r="I109" i="12"/>
  <c r="CL108" i="12"/>
  <c r="X108" i="12"/>
  <c r="D44" i="14" s="1"/>
  <c r="O108" i="12"/>
  <c r="N108" i="12"/>
  <c r="M108" i="12"/>
  <c r="L108" i="12"/>
  <c r="K108" i="12"/>
  <c r="D108" i="12"/>
  <c r="O105" i="12"/>
  <c r="N105" i="12"/>
  <c r="M105" i="12"/>
  <c r="L105" i="12"/>
  <c r="K105" i="12"/>
  <c r="I105" i="12"/>
  <c r="CL104" i="12"/>
  <c r="X104" i="12"/>
  <c r="D41" i="14" s="1"/>
  <c r="O104" i="12"/>
  <c r="N104" i="12"/>
  <c r="M104" i="12"/>
  <c r="L104" i="12"/>
  <c r="K104" i="12"/>
  <c r="D104" i="12"/>
  <c r="O101" i="12"/>
  <c r="N101" i="12"/>
  <c r="M101" i="12"/>
  <c r="L101" i="12"/>
  <c r="K101" i="12"/>
  <c r="I101" i="12"/>
  <c r="CL100" i="12"/>
  <c r="X100" i="12"/>
  <c r="D30" i="14" s="1"/>
  <c r="O100" i="12"/>
  <c r="N100" i="12"/>
  <c r="M100" i="12"/>
  <c r="L100" i="12"/>
  <c r="K100" i="12"/>
  <c r="D100" i="12"/>
  <c r="O97" i="12"/>
  <c r="N97" i="12"/>
  <c r="M97" i="12"/>
  <c r="L97" i="12"/>
  <c r="K97" i="12"/>
  <c r="I97" i="12"/>
  <c r="CL96" i="12"/>
  <c r="X96" i="12"/>
  <c r="D40" i="14" s="1"/>
  <c r="O96" i="12"/>
  <c r="N96" i="12"/>
  <c r="M96" i="12"/>
  <c r="L96" i="12"/>
  <c r="K96" i="12"/>
  <c r="O93" i="12"/>
  <c r="N93" i="12"/>
  <c r="M93" i="12"/>
  <c r="L93" i="12"/>
  <c r="K93" i="12"/>
  <c r="I93" i="12"/>
  <c r="CL92" i="12"/>
  <c r="X92" i="12"/>
  <c r="D33" i="14" s="1"/>
  <c r="O92" i="12"/>
  <c r="N92" i="12"/>
  <c r="M92" i="12"/>
  <c r="L92" i="12"/>
  <c r="K92" i="12"/>
  <c r="D92" i="12"/>
  <c r="O89" i="12"/>
  <c r="N89" i="12"/>
  <c r="M89" i="12"/>
  <c r="L89" i="12"/>
  <c r="K89" i="12"/>
  <c r="I89" i="12"/>
  <c r="CL88" i="12"/>
  <c r="X88" i="12"/>
  <c r="D35" i="14" s="1"/>
  <c r="O88" i="12"/>
  <c r="N88" i="12"/>
  <c r="M88" i="12"/>
  <c r="L88" i="12"/>
  <c r="K88" i="12"/>
  <c r="D88" i="12"/>
  <c r="O85" i="12"/>
  <c r="N85" i="12"/>
  <c r="M85" i="12"/>
  <c r="L85" i="12"/>
  <c r="K85" i="12"/>
  <c r="I85" i="12"/>
  <c r="CL84" i="12"/>
  <c r="X84" i="12"/>
  <c r="D50" i="14" s="1"/>
  <c r="O84" i="12"/>
  <c r="N84" i="12"/>
  <c r="M84" i="12"/>
  <c r="L84" i="12"/>
  <c r="K84" i="12"/>
  <c r="D84" i="12"/>
  <c r="O81" i="12"/>
  <c r="N81" i="12"/>
  <c r="M81" i="12"/>
  <c r="L81" i="12"/>
  <c r="K81" i="12"/>
  <c r="I81" i="12"/>
  <c r="CL80" i="12"/>
  <c r="X80" i="12"/>
  <c r="D34" i="14" s="1"/>
  <c r="O80" i="12"/>
  <c r="N80" i="12"/>
  <c r="M80" i="12"/>
  <c r="L80" i="12"/>
  <c r="K80" i="12"/>
  <c r="G80" i="12"/>
  <c r="D80" i="12"/>
  <c r="O77" i="12"/>
  <c r="N77" i="12"/>
  <c r="M77" i="12"/>
  <c r="L77" i="12"/>
  <c r="K77" i="12"/>
  <c r="I77" i="12"/>
  <c r="CL76" i="12"/>
  <c r="X76" i="12"/>
  <c r="D32" i="14" s="1"/>
  <c r="O76" i="12"/>
  <c r="N76" i="12"/>
  <c r="M76" i="12"/>
  <c r="L76" i="12"/>
  <c r="K76" i="12"/>
  <c r="G76" i="12"/>
  <c r="D76" i="12"/>
  <c r="N73" i="12"/>
  <c r="M73" i="12"/>
  <c r="L73" i="12"/>
  <c r="K73" i="12"/>
  <c r="I73" i="12"/>
  <c r="CL72" i="12"/>
  <c r="X72" i="12"/>
  <c r="D46" i="14" s="1"/>
  <c r="L72" i="12"/>
  <c r="K72" i="12"/>
  <c r="D72" i="12"/>
  <c r="CJ70" i="12"/>
  <c r="CI70" i="12"/>
  <c r="O73" i="12" s="1"/>
  <c r="BC70" i="12"/>
  <c r="AW70" i="12"/>
  <c r="AV70" i="12"/>
  <c r="AU70" i="12"/>
  <c r="AT70" i="12"/>
  <c r="AS70" i="12"/>
  <c r="AR70" i="12"/>
  <c r="AQ70" i="12"/>
  <c r="AP70" i="12"/>
  <c r="AO70" i="12"/>
  <c r="AN70" i="12"/>
  <c r="AM70" i="12"/>
  <c r="CJ69" i="12"/>
  <c r="CI69" i="12"/>
  <c r="F72" i="12" s="1"/>
  <c r="G72" i="12" s="1"/>
  <c r="BC69" i="12"/>
  <c r="AW69" i="12"/>
  <c r="AV69" i="12"/>
  <c r="AU69" i="12"/>
  <c r="AT69" i="12"/>
  <c r="AS69" i="12"/>
  <c r="AR69" i="12"/>
  <c r="AQ69" i="12"/>
  <c r="AP69" i="12"/>
  <c r="AO69" i="12"/>
  <c r="AN69" i="12"/>
  <c r="AM69" i="12"/>
  <c r="CJ68" i="12"/>
  <c r="CI68" i="12"/>
  <c r="BC68" i="12"/>
  <c r="AW68" i="12"/>
  <c r="AV68" i="12"/>
  <c r="AU68" i="12"/>
  <c r="AT68" i="12"/>
  <c r="AS68" i="12"/>
  <c r="AR68" i="12"/>
  <c r="AQ68" i="12"/>
  <c r="AP68" i="12"/>
  <c r="AO68" i="12"/>
  <c r="AN68" i="12"/>
  <c r="AM68" i="12"/>
  <c r="O66" i="12"/>
  <c r="N66" i="12"/>
  <c r="M66" i="12"/>
  <c r="L66" i="12"/>
  <c r="K66" i="12"/>
  <c r="I66" i="12"/>
  <c r="CL65" i="12"/>
  <c r="X65" i="12"/>
  <c r="D49" i="14" s="1"/>
  <c r="O65" i="12"/>
  <c r="N65" i="12"/>
  <c r="M65" i="12"/>
  <c r="L65" i="12"/>
  <c r="K65" i="12"/>
  <c r="G65" i="12"/>
  <c r="O62" i="12"/>
  <c r="N62" i="12"/>
  <c r="M62" i="12"/>
  <c r="L62" i="12"/>
  <c r="K62" i="12"/>
  <c r="I62" i="12"/>
  <c r="CL61" i="12"/>
  <c r="X61" i="12"/>
  <c r="D31" i="14" s="1"/>
  <c r="O61" i="12"/>
  <c r="N61" i="12"/>
  <c r="M61" i="12"/>
  <c r="L61" i="12"/>
  <c r="K61" i="12"/>
  <c r="D61" i="12"/>
  <c r="O58" i="12"/>
  <c r="N58" i="12"/>
  <c r="M58" i="12"/>
  <c r="L58" i="12"/>
  <c r="K58" i="12"/>
  <c r="I58" i="12"/>
  <c r="CL57" i="12"/>
  <c r="X57" i="12"/>
  <c r="D28" i="14" s="1"/>
  <c r="O57" i="12"/>
  <c r="N57" i="12"/>
  <c r="M57" i="12"/>
  <c r="L57" i="12"/>
  <c r="K57" i="12"/>
  <c r="D57" i="12"/>
  <c r="O54" i="12"/>
  <c r="N54" i="12"/>
  <c r="M54" i="12"/>
  <c r="L54" i="12"/>
  <c r="K54" i="12"/>
  <c r="I54" i="12"/>
  <c r="CL53" i="12"/>
  <c r="X53" i="12"/>
  <c r="D36" i="14" s="1"/>
  <c r="O53" i="12"/>
  <c r="N53" i="12"/>
  <c r="M53" i="12"/>
  <c r="L53" i="12"/>
  <c r="K53" i="12"/>
  <c r="G53" i="12"/>
  <c r="D53" i="12"/>
  <c r="O50" i="12"/>
  <c r="N50" i="12"/>
  <c r="M50" i="12"/>
  <c r="L50" i="12"/>
  <c r="K50" i="12"/>
  <c r="I50" i="12"/>
  <c r="CL49" i="12"/>
  <c r="X49" i="12"/>
  <c r="D38" i="14" s="1"/>
  <c r="O49" i="12"/>
  <c r="N49" i="12"/>
  <c r="M49" i="12"/>
  <c r="L49" i="12"/>
  <c r="K49" i="12"/>
  <c r="D49" i="12"/>
  <c r="O46" i="12"/>
  <c r="N46" i="12"/>
  <c r="M46" i="12"/>
  <c r="L46" i="12"/>
  <c r="K46" i="12"/>
  <c r="I46" i="12"/>
  <c r="CL45" i="12"/>
  <c r="X45" i="12"/>
  <c r="D24" i="14" s="1"/>
  <c r="O45" i="12"/>
  <c r="N45" i="12"/>
  <c r="M45" i="12"/>
  <c r="L45" i="12"/>
  <c r="K45" i="12"/>
  <c r="D45" i="12"/>
  <c r="O42" i="12"/>
  <c r="N42" i="12"/>
  <c r="M42" i="12"/>
  <c r="L42" i="12"/>
  <c r="K42" i="12"/>
  <c r="I42" i="12"/>
  <c r="CL41" i="12"/>
  <c r="X41" i="12"/>
  <c r="D39" i="14" s="1"/>
  <c r="O41" i="12"/>
  <c r="N41" i="12"/>
  <c r="M41" i="12"/>
  <c r="L41" i="12"/>
  <c r="K41" i="12"/>
  <c r="D41" i="12"/>
  <c r="O38" i="12"/>
  <c r="N38" i="12"/>
  <c r="M38" i="12"/>
  <c r="L38" i="12"/>
  <c r="K38" i="12"/>
  <c r="I38" i="12"/>
  <c r="CL37" i="12"/>
  <c r="X37" i="12"/>
  <c r="D26" i="14" s="1"/>
  <c r="O37" i="12"/>
  <c r="N37" i="12"/>
  <c r="M37" i="12"/>
  <c r="L37" i="12"/>
  <c r="K37" i="12"/>
  <c r="G37" i="12"/>
  <c r="D37" i="12"/>
  <c r="O34" i="12"/>
  <c r="N34" i="12"/>
  <c r="M34" i="12"/>
  <c r="L34" i="12"/>
  <c r="K34" i="12"/>
  <c r="I34" i="12"/>
  <c r="CL33" i="12"/>
  <c r="X33" i="12"/>
  <c r="D37" i="14" s="1"/>
  <c r="O33" i="12"/>
  <c r="N33" i="12"/>
  <c r="M33" i="12"/>
  <c r="L33" i="12"/>
  <c r="K33" i="12"/>
  <c r="G33" i="12"/>
  <c r="D33" i="12"/>
  <c r="O30" i="12"/>
  <c r="N30" i="12"/>
  <c r="M30" i="12"/>
  <c r="L30" i="12"/>
  <c r="K30" i="12"/>
  <c r="I30" i="12"/>
  <c r="CL29" i="12"/>
  <c r="X29" i="12"/>
  <c r="D23" i="14" s="1"/>
  <c r="O29" i="12"/>
  <c r="N29" i="12"/>
  <c r="M29" i="12"/>
  <c r="L29" i="12"/>
  <c r="K29" i="12"/>
  <c r="G29" i="12"/>
  <c r="E23" i="14" s="1"/>
  <c r="D29" i="12"/>
  <c r="O26" i="12"/>
  <c r="N26" i="12"/>
  <c r="M26" i="12"/>
  <c r="L26" i="12"/>
  <c r="K26" i="12"/>
  <c r="I26" i="12"/>
  <c r="CL25" i="12"/>
  <c r="X25" i="12"/>
  <c r="D22" i="14" s="1"/>
  <c r="O25" i="12"/>
  <c r="N25" i="12"/>
  <c r="M25" i="12"/>
  <c r="L25" i="12"/>
  <c r="K25" i="12"/>
  <c r="G25" i="12"/>
  <c r="E22" i="14" s="1"/>
  <c r="O22" i="12"/>
  <c r="N22" i="12"/>
  <c r="M22" i="12"/>
  <c r="L22" i="12"/>
  <c r="K22" i="12"/>
  <c r="I22" i="12"/>
  <c r="CL21" i="12"/>
  <c r="X21" i="12"/>
  <c r="D27" i="14" s="1"/>
  <c r="O21" i="12"/>
  <c r="N21" i="12"/>
  <c r="M21" i="12"/>
  <c r="L21" i="12"/>
  <c r="K21" i="12"/>
  <c r="G21" i="12"/>
  <c r="D21" i="12"/>
  <c r="O18" i="12"/>
  <c r="N18" i="12"/>
  <c r="M18" i="12"/>
  <c r="L18" i="12"/>
  <c r="K18" i="12"/>
  <c r="I18" i="12"/>
  <c r="CL17" i="12"/>
  <c r="X17" i="12"/>
  <c r="D25" i="14" s="1"/>
  <c r="O17" i="12"/>
  <c r="N17" i="12"/>
  <c r="M17" i="12"/>
  <c r="L17" i="12"/>
  <c r="K17" i="12"/>
  <c r="G17" i="12"/>
  <c r="D17" i="12"/>
  <c r="Q3" i="12"/>
  <c r="CX244" i="9"/>
  <c r="AV244" i="9"/>
  <c r="AL244" i="9"/>
  <c r="CX243" i="9"/>
  <c r="AV243" i="9"/>
  <c r="AL243" i="9"/>
  <c r="CX242" i="9"/>
  <c r="AV242" i="9"/>
  <c r="AL242" i="9"/>
  <c r="O188" i="9"/>
  <c r="N188" i="9"/>
  <c r="M188" i="9"/>
  <c r="L188" i="9"/>
  <c r="K188" i="9"/>
  <c r="I188" i="9"/>
  <c r="CZ187" i="9"/>
  <c r="X187" i="9"/>
  <c r="L65" i="7" s="1"/>
  <c r="O187" i="9"/>
  <c r="N187" i="9"/>
  <c r="M187" i="9"/>
  <c r="L187" i="9"/>
  <c r="K187" i="9"/>
  <c r="D187" i="9"/>
  <c r="O184" i="9"/>
  <c r="N184" i="9"/>
  <c r="M184" i="9"/>
  <c r="L184" i="9"/>
  <c r="K184" i="9"/>
  <c r="I184" i="9"/>
  <c r="CZ183" i="9"/>
  <c r="X183" i="9"/>
  <c r="L68" i="7" s="1"/>
  <c r="O183" i="9"/>
  <c r="N183" i="9"/>
  <c r="M183" i="9"/>
  <c r="L183" i="9"/>
  <c r="K183" i="9"/>
  <c r="D183" i="9"/>
  <c r="O180" i="9"/>
  <c r="N180" i="9"/>
  <c r="M180" i="9"/>
  <c r="L180" i="9"/>
  <c r="K180" i="9"/>
  <c r="I180" i="9"/>
  <c r="CZ179" i="9"/>
  <c r="X179" i="9"/>
  <c r="L72" i="7" s="1"/>
  <c r="G67" i="17" s="1"/>
  <c r="O179" i="9"/>
  <c r="N179" i="9"/>
  <c r="M179" i="9"/>
  <c r="L179" i="9"/>
  <c r="K179" i="9"/>
  <c r="D179" i="9"/>
  <c r="O176" i="9"/>
  <c r="N176" i="9"/>
  <c r="M176" i="9"/>
  <c r="L176" i="9"/>
  <c r="K176" i="9"/>
  <c r="I176" i="9"/>
  <c r="CZ175" i="9"/>
  <c r="X175" i="9"/>
  <c r="L56" i="7" s="1"/>
  <c r="O175" i="9"/>
  <c r="N175" i="9"/>
  <c r="M175" i="9"/>
  <c r="L175" i="9"/>
  <c r="K175" i="9"/>
  <c r="D175" i="9"/>
  <c r="O172" i="9"/>
  <c r="N172" i="9"/>
  <c r="M172" i="9"/>
  <c r="L172" i="9"/>
  <c r="K172" i="9"/>
  <c r="I172" i="9"/>
  <c r="CZ171" i="9"/>
  <c r="X171" i="9"/>
  <c r="L43" i="7" s="1"/>
  <c r="O171" i="9"/>
  <c r="N171" i="9"/>
  <c r="M171" i="9"/>
  <c r="L171" i="9"/>
  <c r="K171" i="9"/>
  <c r="D171" i="9"/>
  <c r="O168" i="9"/>
  <c r="N168" i="9"/>
  <c r="M168" i="9"/>
  <c r="L168" i="9"/>
  <c r="K168" i="9"/>
  <c r="I168" i="9"/>
  <c r="CZ167" i="9"/>
  <c r="X167" i="9"/>
  <c r="L53" i="7" s="1"/>
  <c r="O167" i="9"/>
  <c r="N167" i="9"/>
  <c r="M167" i="9"/>
  <c r="L167" i="9"/>
  <c r="K167" i="9"/>
  <c r="D167" i="9"/>
  <c r="O164" i="9"/>
  <c r="N164" i="9"/>
  <c r="M164" i="9"/>
  <c r="L164" i="9"/>
  <c r="K164" i="9"/>
  <c r="I164" i="9"/>
  <c r="CZ163" i="9"/>
  <c r="X163" i="9"/>
  <c r="L40" i="7" s="1"/>
  <c r="O163" i="9"/>
  <c r="N163" i="9"/>
  <c r="M163" i="9"/>
  <c r="L163" i="9"/>
  <c r="K163" i="9"/>
  <c r="D163" i="9"/>
  <c r="O160" i="9"/>
  <c r="N160" i="9"/>
  <c r="M160" i="9"/>
  <c r="L160" i="9"/>
  <c r="K160" i="9"/>
  <c r="I160" i="9"/>
  <c r="CZ159" i="9"/>
  <c r="X159" i="9"/>
  <c r="L64" i="7" s="1"/>
  <c r="O159" i="9"/>
  <c r="N159" i="9"/>
  <c r="M159" i="9"/>
  <c r="L159" i="9"/>
  <c r="K159" i="9"/>
  <c r="D159" i="9"/>
  <c r="O156" i="9"/>
  <c r="N156" i="9"/>
  <c r="M156" i="9"/>
  <c r="L156" i="9"/>
  <c r="K156" i="9"/>
  <c r="I156" i="9"/>
  <c r="CZ155" i="9"/>
  <c r="X155" i="9"/>
  <c r="L32" i="7" s="1"/>
  <c r="O155" i="9"/>
  <c r="N155" i="9"/>
  <c r="M155" i="9"/>
  <c r="L155" i="9"/>
  <c r="K155" i="9"/>
  <c r="D155" i="9"/>
  <c r="O152" i="9"/>
  <c r="N152" i="9"/>
  <c r="M152" i="9"/>
  <c r="L152" i="9"/>
  <c r="K152" i="9"/>
  <c r="I152" i="9"/>
  <c r="CZ151" i="9"/>
  <c r="X151" i="9"/>
  <c r="L37" i="7" s="1"/>
  <c r="O151" i="9"/>
  <c r="N151" i="9"/>
  <c r="M151" i="9"/>
  <c r="L151" i="9"/>
  <c r="K151" i="9"/>
  <c r="D151" i="9"/>
  <c r="O148" i="9"/>
  <c r="N148" i="9"/>
  <c r="M148" i="9"/>
  <c r="L148" i="9"/>
  <c r="K148" i="9"/>
  <c r="I148" i="9"/>
  <c r="CZ147" i="9"/>
  <c r="X147" i="9"/>
  <c r="L50" i="7" s="1"/>
  <c r="O147" i="9"/>
  <c r="N147" i="9"/>
  <c r="M147" i="9"/>
  <c r="L147" i="9"/>
  <c r="K147" i="9"/>
  <c r="G147" i="9"/>
  <c r="D147" i="9"/>
  <c r="O144" i="9"/>
  <c r="N144" i="9"/>
  <c r="M144" i="9"/>
  <c r="L144" i="9"/>
  <c r="K144" i="9"/>
  <c r="I144" i="9"/>
  <c r="CZ143" i="9"/>
  <c r="X143" i="9"/>
  <c r="L34" i="7" s="1"/>
  <c r="O143" i="9"/>
  <c r="N143" i="9"/>
  <c r="M143" i="9"/>
  <c r="L143" i="9"/>
  <c r="K143" i="9"/>
  <c r="D143" i="9"/>
  <c r="O140" i="9"/>
  <c r="N140" i="9"/>
  <c r="M140" i="9"/>
  <c r="L140" i="9"/>
  <c r="K140" i="9"/>
  <c r="I140" i="9"/>
  <c r="CZ139" i="9"/>
  <c r="X139" i="9"/>
  <c r="L45" i="7" s="1"/>
  <c r="O139" i="9"/>
  <c r="N139" i="9"/>
  <c r="M139" i="9"/>
  <c r="L139" i="9"/>
  <c r="K139" i="9"/>
  <c r="D139" i="9"/>
  <c r="O136" i="9"/>
  <c r="N136" i="9"/>
  <c r="M136" i="9"/>
  <c r="L136" i="9"/>
  <c r="K136" i="9"/>
  <c r="I136" i="9"/>
  <c r="CZ135" i="9"/>
  <c r="X135" i="9"/>
  <c r="L61" i="7" s="1"/>
  <c r="O135" i="9"/>
  <c r="N135" i="9"/>
  <c r="M135" i="9"/>
  <c r="L135" i="9"/>
  <c r="K135" i="9"/>
  <c r="D135" i="9"/>
  <c r="O132" i="9"/>
  <c r="N132" i="9"/>
  <c r="M132" i="9"/>
  <c r="L132" i="9"/>
  <c r="K132" i="9"/>
  <c r="I132" i="9"/>
  <c r="CZ131" i="9"/>
  <c r="X131" i="9"/>
  <c r="L51" i="7" s="1"/>
  <c r="O131" i="9"/>
  <c r="N131" i="9"/>
  <c r="M131" i="9"/>
  <c r="L131" i="9"/>
  <c r="K131" i="9"/>
  <c r="D131" i="9"/>
  <c r="CX129" i="9"/>
  <c r="AV129" i="9"/>
  <c r="AL129" i="9"/>
  <c r="CX128" i="9"/>
  <c r="AV128" i="9"/>
  <c r="AL128" i="9"/>
  <c r="CX127" i="9"/>
  <c r="AV127" i="9"/>
  <c r="AL127" i="9"/>
  <c r="O125" i="9"/>
  <c r="N125" i="9"/>
  <c r="M125" i="9"/>
  <c r="L125" i="9"/>
  <c r="K125" i="9"/>
  <c r="I125" i="9"/>
  <c r="CZ124" i="9"/>
  <c r="X124" i="9"/>
  <c r="L57" i="7" s="1"/>
  <c r="O124" i="9"/>
  <c r="N124" i="9"/>
  <c r="M124" i="9"/>
  <c r="L124" i="9"/>
  <c r="K124" i="9"/>
  <c r="D124" i="9"/>
  <c r="O121" i="9"/>
  <c r="N121" i="9"/>
  <c r="M121" i="9"/>
  <c r="L121" i="9"/>
  <c r="K121" i="9"/>
  <c r="I121" i="9"/>
  <c r="CZ120" i="9"/>
  <c r="X120" i="9"/>
  <c r="L70" i="7" s="1"/>
  <c r="O120" i="9"/>
  <c r="N120" i="9"/>
  <c r="M120" i="9"/>
  <c r="L120" i="9"/>
  <c r="K120" i="9"/>
  <c r="D120" i="9"/>
  <c r="O117" i="9"/>
  <c r="N117" i="9"/>
  <c r="M117" i="9"/>
  <c r="L117" i="9"/>
  <c r="K117" i="9"/>
  <c r="I117" i="9"/>
  <c r="CZ116" i="9"/>
  <c r="X116" i="9"/>
  <c r="L38" i="7" s="1"/>
  <c r="O116" i="9"/>
  <c r="N116" i="9"/>
  <c r="M116" i="9"/>
  <c r="L116" i="9"/>
  <c r="K116" i="9"/>
  <c r="D116" i="9"/>
  <c r="O113" i="9"/>
  <c r="N113" i="9"/>
  <c r="M113" i="9"/>
  <c r="L113" i="9"/>
  <c r="K113" i="9"/>
  <c r="I113" i="9"/>
  <c r="CZ112" i="9"/>
  <c r="X112" i="9"/>
  <c r="L30" i="7" s="1"/>
  <c r="O112" i="9"/>
  <c r="N112" i="9"/>
  <c r="M112" i="9"/>
  <c r="L112" i="9"/>
  <c r="K112" i="9"/>
  <c r="D112" i="9"/>
  <c r="O109" i="9"/>
  <c r="N109" i="9"/>
  <c r="M109" i="9"/>
  <c r="L109" i="9"/>
  <c r="K109" i="9"/>
  <c r="I109" i="9"/>
  <c r="CZ108" i="9"/>
  <c r="X108" i="9"/>
  <c r="L66" i="7" s="1"/>
  <c r="O108" i="9"/>
  <c r="N108" i="9"/>
  <c r="M108" i="9"/>
  <c r="L108" i="9"/>
  <c r="K108" i="9"/>
  <c r="D108" i="9"/>
  <c r="O105" i="9"/>
  <c r="N105" i="9"/>
  <c r="M105" i="9"/>
  <c r="L105" i="9"/>
  <c r="K105" i="9"/>
  <c r="I105" i="9"/>
  <c r="CZ104" i="9"/>
  <c r="X104" i="9"/>
  <c r="L41" i="7" s="1"/>
  <c r="O104" i="9"/>
  <c r="N104" i="9"/>
  <c r="M104" i="9"/>
  <c r="L104" i="9"/>
  <c r="K104" i="9"/>
  <c r="D104" i="9"/>
  <c r="O101" i="9"/>
  <c r="N101" i="9"/>
  <c r="M101" i="9"/>
  <c r="L101" i="9"/>
  <c r="K101" i="9"/>
  <c r="I101" i="9"/>
  <c r="CZ100" i="9"/>
  <c r="X100" i="9"/>
  <c r="L55" i="7" s="1"/>
  <c r="O100" i="9"/>
  <c r="N100" i="9"/>
  <c r="M100" i="9"/>
  <c r="L100" i="9"/>
  <c r="K100" i="9"/>
  <c r="D100" i="9"/>
  <c r="O97" i="9"/>
  <c r="N97" i="9"/>
  <c r="M97" i="9"/>
  <c r="L97" i="9"/>
  <c r="K97" i="9"/>
  <c r="I97" i="9"/>
  <c r="CZ96" i="9"/>
  <c r="X96" i="9"/>
  <c r="L60" i="7" s="1"/>
  <c r="O96" i="9"/>
  <c r="N96" i="9"/>
  <c r="M96" i="9"/>
  <c r="L96" i="9"/>
  <c r="K96" i="9"/>
  <c r="D96" i="9"/>
  <c r="O93" i="9"/>
  <c r="N93" i="9"/>
  <c r="M93" i="9"/>
  <c r="L93" i="9"/>
  <c r="K93" i="9"/>
  <c r="I93" i="9"/>
  <c r="CZ92" i="9"/>
  <c r="X92" i="9"/>
  <c r="L59" i="7" s="1"/>
  <c r="O92" i="9"/>
  <c r="N92" i="9"/>
  <c r="M92" i="9"/>
  <c r="L92" i="9"/>
  <c r="K92" i="9"/>
  <c r="D92" i="9"/>
  <c r="O89" i="9"/>
  <c r="N89" i="9"/>
  <c r="M89" i="9"/>
  <c r="L89" i="9"/>
  <c r="K89" i="9"/>
  <c r="I89" i="9"/>
  <c r="CZ88" i="9"/>
  <c r="X88" i="9"/>
  <c r="L54" i="7" s="1"/>
  <c r="O88" i="9"/>
  <c r="N88" i="9"/>
  <c r="M88" i="9"/>
  <c r="L88" i="9"/>
  <c r="K88" i="9"/>
  <c r="D88" i="9"/>
  <c r="O85" i="9"/>
  <c r="N85" i="9"/>
  <c r="M85" i="9"/>
  <c r="L85" i="9"/>
  <c r="K85" i="9"/>
  <c r="I85" i="9"/>
  <c r="CZ84" i="9"/>
  <c r="X84" i="9"/>
  <c r="L47" i="7" s="1"/>
  <c r="O84" i="9"/>
  <c r="N84" i="9"/>
  <c r="M84" i="9"/>
  <c r="L84" i="9"/>
  <c r="K84" i="9"/>
  <c r="D84" i="9"/>
  <c r="O81" i="9"/>
  <c r="N81" i="9"/>
  <c r="M81" i="9"/>
  <c r="L81" i="9"/>
  <c r="K81" i="9"/>
  <c r="I81" i="9"/>
  <c r="CZ80" i="9"/>
  <c r="X80" i="9"/>
  <c r="L48" i="7" s="1"/>
  <c r="O80" i="9"/>
  <c r="N80" i="9"/>
  <c r="M80" i="9"/>
  <c r="L80" i="9"/>
  <c r="K80" i="9"/>
  <c r="D80" i="9"/>
  <c r="AL78" i="9"/>
  <c r="AL77" i="9"/>
  <c r="AL76" i="9"/>
  <c r="O74" i="9"/>
  <c r="N74" i="9"/>
  <c r="M74" i="9"/>
  <c r="L74" i="9"/>
  <c r="K74" i="9"/>
  <c r="I74" i="9"/>
  <c r="CZ73" i="9"/>
  <c r="X73" i="9"/>
  <c r="L35" i="7" s="1"/>
  <c r="O73" i="9"/>
  <c r="N73" i="9"/>
  <c r="M73" i="9"/>
  <c r="L73" i="9"/>
  <c r="K73" i="9"/>
  <c r="D73" i="9"/>
  <c r="O70" i="9"/>
  <c r="N70" i="9"/>
  <c r="M70" i="9"/>
  <c r="L70" i="9"/>
  <c r="K70" i="9"/>
  <c r="I70" i="9"/>
  <c r="CZ69" i="9"/>
  <c r="X69" i="9"/>
  <c r="L49" i="7" s="1"/>
  <c r="O69" i="9"/>
  <c r="N69" i="9"/>
  <c r="M69" i="9"/>
  <c r="L69" i="9"/>
  <c r="K69" i="9"/>
  <c r="D69" i="9"/>
  <c r="O66" i="9"/>
  <c r="N66" i="9"/>
  <c r="M66" i="9"/>
  <c r="L66" i="9"/>
  <c r="K66" i="9"/>
  <c r="I66" i="9"/>
  <c r="CZ65" i="9"/>
  <c r="X65" i="9"/>
  <c r="L42" i="7" s="1"/>
  <c r="O65" i="9"/>
  <c r="N65" i="9"/>
  <c r="M65" i="9"/>
  <c r="L65" i="9"/>
  <c r="K65" i="9"/>
  <c r="D65" i="9"/>
  <c r="O62" i="9"/>
  <c r="N62" i="9"/>
  <c r="M62" i="9"/>
  <c r="L62" i="9"/>
  <c r="K62" i="9"/>
  <c r="I62" i="9"/>
  <c r="CZ61" i="9"/>
  <c r="X61" i="9"/>
  <c r="L27" i="7" s="1"/>
  <c r="O61" i="9"/>
  <c r="N61" i="9"/>
  <c r="M61" i="9"/>
  <c r="L61" i="9"/>
  <c r="K61" i="9"/>
  <c r="D61" i="9"/>
  <c r="O58" i="9"/>
  <c r="N58" i="9"/>
  <c r="M58" i="9"/>
  <c r="L58" i="9"/>
  <c r="K58" i="9"/>
  <c r="I58" i="9"/>
  <c r="CZ57" i="9"/>
  <c r="X57" i="9"/>
  <c r="L28" i="7" s="1"/>
  <c r="O57" i="9"/>
  <c r="N57" i="9"/>
  <c r="M57" i="9"/>
  <c r="L57" i="9"/>
  <c r="K57" i="9"/>
  <c r="D57" i="9"/>
  <c r="O54" i="9"/>
  <c r="N54" i="9"/>
  <c r="M54" i="9"/>
  <c r="L54" i="9"/>
  <c r="K54" i="9"/>
  <c r="I54" i="9"/>
  <c r="CZ53" i="9"/>
  <c r="X53" i="9"/>
  <c r="L36" i="7" s="1"/>
  <c r="O53" i="9"/>
  <c r="N53" i="9"/>
  <c r="M53" i="9"/>
  <c r="L53" i="9"/>
  <c r="K53" i="9"/>
  <c r="D53" i="9"/>
  <c r="O50" i="9"/>
  <c r="N50" i="9"/>
  <c r="M50" i="9"/>
  <c r="L50" i="9"/>
  <c r="K50" i="9"/>
  <c r="I50" i="9"/>
  <c r="CZ49" i="9"/>
  <c r="X49" i="9"/>
  <c r="L26" i="7" s="1"/>
  <c r="O49" i="9"/>
  <c r="N49" i="9"/>
  <c r="M49" i="9"/>
  <c r="L49" i="9"/>
  <c r="K49" i="9"/>
  <c r="D49" i="9"/>
  <c r="O46" i="9"/>
  <c r="N46" i="9"/>
  <c r="M46" i="9"/>
  <c r="L46" i="9"/>
  <c r="K46" i="9"/>
  <c r="I46" i="9"/>
  <c r="CZ45" i="9"/>
  <c r="X45" i="9"/>
  <c r="L33" i="7" s="1"/>
  <c r="O45" i="9"/>
  <c r="N45" i="9"/>
  <c r="M45" i="9"/>
  <c r="L45" i="9"/>
  <c r="K45" i="9"/>
  <c r="O42" i="9"/>
  <c r="N42" i="9"/>
  <c r="M42" i="9"/>
  <c r="L42" i="9"/>
  <c r="K42" i="9"/>
  <c r="I42" i="9"/>
  <c r="CZ41" i="9"/>
  <c r="X41" i="9"/>
  <c r="L31" i="7" s="1"/>
  <c r="O41" i="9"/>
  <c r="N41" i="9"/>
  <c r="M41" i="9"/>
  <c r="L41" i="9"/>
  <c r="K41" i="9"/>
  <c r="D41" i="9"/>
  <c r="O38" i="9"/>
  <c r="N38" i="9"/>
  <c r="M38" i="9"/>
  <c r="L38" i="9"/>
  <c r="K38" i="9"/>
  <c r="I38" i="9"/>
  <c r="CZ37" i="9"/>
  <c r="X37" i="9"/>
  <c r="L62" i="7" s="1"/>
  <c r="O37" i="9"/>
  <c r="N37" i="9"/>
  <c r="M37" i="9"/>
  <c r="L37" i="9"/>
  <c r="K37" i="9"/>
  <c r="D37" i="9"/>
  <c r="O34" i="9"/>
  <c r="N34" i="9"/>
  <c r="M34" i="9"/>
  <c r="L34" i="9"/>
  <c r="K34" i="9"/>
  <c r="I34" i="9"/>
  <c r="CZ33" i="9"/>
  <c r="X33" i="9"/>
  <c r="L29" i="7" s="1"/>
  <c r="O33" i="9"/>
  <c r="N33" i="9"/>
  <c r="M33" i="9"/>
  <c r="L33" i="9"/>
  <c r="K33" i="9"/>
  <c r="D33" i="9"/>
  <c r="O30" i="9"/>
  <c r="N30" i="9"/>
  <c r="M30" i="9"/>
  <c r="L30" i="9"/>
  <c r="K30" i="9"/>
  <c r="I30" i="9"/>
  <c r="CZ29" i="9"/>
  <c r="X29" i="9"/>
  <c r="L25" i="7" s="1"/>
  <c r="O29" i="9"/>
  <c r="N29" i="9"/>
  <c r="M29" i="9"/>
  <c r="L29" i="9"/>
  <c r="K29" i="9"/>
  <c r="O26" i="9"/>
  <c r="N26" i="9"/>
  <c r="M26" i="9"/>
  <c r="L26" i="9"/>
  <c r="K26" i="9"/>
  <c r="I26" i="9"/>
  <c r="CZ25" i="9"/>
  <c r="X25" i="9"/>
  <c r="L24" i="7" s="1"/>
  <c r="O25" i="9"/>
  <c r="N25" i="9"/>
  <c r="M25" i="9"/>
  <c r="L25" i="9"/>
  <c r="K25" i="9"/>
  <c r="D25" i="9"/>
  <c r="O22" i="9"/>
  <c r="N22" i="9"/>
  <c r="M22" i="9"/>
  <c r="L22" i="9"/>
  <c r="K22" i="9"/>
  <c r="I22" i="9"/>
  <c r="CZ21" i="9"/>
  <c r="X21" i="9"/>
  <c r="L22" i="7" s="1"/>
  <c r="O21" i="9"/>
  <c r="N21" i="9"/>
  <c r="M21" i="9"/>
  <c r="L21" i="9"/>
  <c r="K21" i="9"/>
  <c r="D21" i="9"/>
  <c r="O18" i="9"/>
  <c r="N18" i="9"/>
  <c r="M18" i="9"/>
  <c r="L18" i="9"/>
  <c r="K18" i="9"/>
  <c r="I18" i="9"/>
  <c r="CZ17" i="9"/>
  <c r="X17" i="9"/>
  <c r="L23" i="7" s="1"/>
  <c r="O17" i="9"/>
  <c r="N17" i="9"/>
  <c r="M17" i="9"/>
  <c r="L17" i="9"/>
  <c r="K17" i="9"/>
  <c r="D17" i="9"/>
  <c r="Q3" i="9"/>
  <c r="G100" i="13"/>
  <c r="G108" i="12"/>
  <c r="G139" i="13"/>
  <c r="M26" i="14" s="1"/>
  <c r="G159" i="13"/>
  <c r="G92" i="13"/>
  <c r="G183" i="13"/>
  <c r="G171" i="13"/>
  <c r="G100" i="12"/>
  <c r="G112" i="13"/>
  <c r="G155" i="13"/>
  <c r="G116" i="13"/>
  <c r="G135" i="13"/>
  <c r="G84" i="12"/>
  <c r="G163" i="13"/>
  <c r="G88" i="12"/>
  <c r="G84" i="13"/>
  <c r="G215" i="13"/>
  <c r="M64" i="14" s="1"/>
  <c r="G96" i="13"/>
  <c r="G120" i="13"/>
  <c r="G96" i="12"/>
  <c r="G104" i="12"/>
  <c r="G151" i="13"/>
  <c r="G167" i="13"/>
  <c r="G92" i="12"/>
  <c r="O65" i="17" l="1"/>
  <c r="O64" i="17"/>
  <c r="G65" i="17"/>
  <c r="G66" i="17"/>
  <c r="O17" i="17"/>
  <c r="G63" i="17"/>
  <c r="G64" i="17"/>
  <c r="O62" i="17"/>
  <c r="G62" i="17"/>
  <c r="D47" i="14"/>
  <c r="D53" i="14"/>
  <c r="K48" i="17" s="1"/>
  <c r="D61" i="14"/>
  <c r="K56" i="17" s="1"/>
  <c r="D52" i="14"/>
  <c r="K47" i="17" s="1"/>
  <c r="D60" i="14"/>
  <c r="K55" i="17" s="1"/>
  <c r="D51" i="14"/>
  <c r="K46" i="17" s="1"/>
  <c r="D59" i="14"/>
  <c r="K54" i="17" s="1"/>
  <c r="D57" i="14"/>
  <c r="K52" i="17" s="1"/>
  <c r="D48" i="14"/>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O54" i="17"/>
  <c r="O49" i="17"/>
  <c r="O50" i="17"/>
  <c r="L48" i="14"/>
  <c r="O48" i="17" s="1"/>
  <c r="G57" i="17"/>
  <c r="G56" i="17"/>
  <c r="O18" i="17"/>
  <c r="R131" i="12"/>
  <c r="G43" i="14" s="1"/>
  <c r="Q135" i="12"/>
  <c r="F48" i="14" s="1"/>
  <c r="R80" i="12"/>
  <c r="G34" i="14" s="1"/>
  <c r="O46" i="17"/>
  <c r="R53" i="13"/>
  <c r="O25" i="14" s="1"/>
  <c r="R92" i="13"/>
  <c r="O69" i="14" s="1"/>
  <c r="Q124" i="13"/>
  <c r="N52" i="14" s="1"/>
  <c r="R84" i="13"/>
  <c r="O36" i="14" s="1"/>
  <c r="R69" i="13"/>
  <c r="O61" i="14" s="1"/>
  <c r="R171" i="13"/>
  <c r="O60" i="14" s="1"/>
  <c r="Q215" i="13"/>
  <c r="N64" i="14" s="1"/>
  <c r="R215" i="13"/>
  <c r="O64" i="14" s="1"/>
  <c r="R41" i="13"/>
  <c r="O53" i="14" s="1"/>
  <c r="R155" i="13"/>
  <c r="O43" i="14" s="1"/>
  <c r="Q159" i="13"/>
  <c r="N38" i="14" s="1"/>
  <c r="R163" i="13"/>
  <c r="O40" i="14" s="1"/>
  <c r="R211" i="13"/>
  <c r="O70" i="14" s="1"/>
  <c r="R45" i="13"/>
  <c r="O31" i="14" s="1"/>
  <c r="R76" i="13"/>
  <c r="O34" i="14" s="1"/>
  <c r="R147" i="13"/>
  <c r="O47" i="14" s="1"/>
  <c r="Q179" i="13"/>
  <c r="N41" i="14" s="1"/>
  <c r="R112" i="13"/>
  <c r="O50" i="14" s="1"/>
  <c r="Q128" i="13"/>
  <c r="N49" i="14" s="1"/>
  <c r="R88" i="13"/>
  <c r="O56" i="14" s="1"/>
  <c r="R151" i="12"/>
  <c r="G54" i="14" s="1"/>
  <c r="Q100" i="12"/>
  <c r="F30" i="14" s="1"/>
  <c r="R49" i="12"/>
  <c r="G38" i="14" s="1"/>
  <c r="R175" i="12"/>
  <c r="G60" i="14" s="1"/>
  <c r="R88" i="12"/>
  <c r="G35" i="14" s="1"/>
  <c r="R183" i="12"/>
  <c r="G62" i="14" s="1"/>
  <c r="R84" i="12"/>
  <c r="G50" i="14" s="1"/>
  <c r="G54" i="17"/>
  <c r="G53" i="17"/>
  <c r="G55" i="17"/>
  <c r="G52" i="17"/>
  <c r="G20" i="17"/>
  <c r="G51" i="17"/>
  <c r="G50" i="17"/>
  <c r="Q183" i="9"/>
  <c r="N68" i="7" s="1"/>
  <c r="R143" i="9"/>
  <c r="O34" i="7" s="1"/>
  <c r="R167" i="9"/>
  <c r="O53" i="7" s="1"/>
  <c r="R96" i="9"/>
  <c r="O60" i="7" s="1"/>
  <c r="R151" i="9"/>
  <c r="O37" i="7" s="1"/>
  <c r="K29" i="17"/>
  <c r="O45" i="17"/>
  <c r="K30" i="17"/>
  <c r="R33" i="13"/>
  <c r="O24" i="14" s="1"/>
  <c r="G19" i="17"/>
  <c r="G37" i="17"/>
  <c r="G48" i="17"/>
  <c r="R25" i="13"/>
  <c r="O30" i="14" s="1"/>
  <c r="R61" i="13"/>
  <c r="O28" i="14" s="1"/>
  <c r="O43" i="17"/>
  <c r="O39" i="17"/>
  <c r="O32" i="17"/>
  <c r="O40" i="17"/>
  <c r="O38" i="17"/>
  <c r="O30" i="17"/>
  <c r="O33" i="17"/>
  <c r="O37" i="17"/>
  <c r="O35" i="17"/>
  <c r="O36" i="17"/>
  <c r="O31" i="17"/>
  <c r="O34" i="17"/>
  <c r="Q92" i="13"/>
  <c r="Q80" i="13"/>
  <c r="N32" i="14" s="1"/>
  <c r="Q65" i="13"/>
  <c r="N37" i="14" s="1"/>
  <c r="G47" i="17"/>
  <c r="G38" i="17"/>
  <c r="G39" i="17"/>
  <c r="G46" i="17"/>
  <c r="G49" i="17"/>
  <c r="G40" i="17"/>
  <c r="G45" i="17"/>
  <c r="K37" i="17"/>
  <c r="K33" i="17"/>
  <c r="K36" i="17"/>
  <c r="K34" i="17"/>
  <c r="K32" i="17"/>
  <c r="Q88" i="12"/>
  <c r="K28" i="17"/>
  <c r="K35" i="17"/>
  <c r="K31" i="17"/>
  <c r="R41" i="12"/>
  <c r="G39" i="14" s="1"/>
  <c r="Q65" i="12"/>
  <c r="F49" i="14" s="1"/>
  <c r="Q179" i="9"/>
  <c r="N72" i="7" s="1"/>
  <c r="R37" i="12"/>
  <c r="G26" i="14" s="1"/>
  <c r="R65" i="12"/>
  <c r="G49" i="14" s="1"/>
  <c r="Q80" i="12"/>
  <c r="R112" i="12"/>
  <c r="G45" i="14" s="1"/>
  <c r="Q116" i="12"/>
  <c r="R116" i="12"/>
  <c r="G29" i="14" s="1"/>
  <c r="R135" i="12"/>
  <c r="G48" i="14" s="1"/>
  <c r="Q163" i="12"/>
  <c r="F57" i="14" s="1"/>
  <c r="Q167" i="12"/>
  <c r="F58" i="14" s="1"/>
  <c r="Q171" i="9"/>
  <c r="N43" i="7" s="1"/>
  <c r="Q175" i="9"/>
  <c r="N56" i="7" s="1"/>
  <c r="Q33" i="12"/>
  <c r="R33" i="12"/>
  <c r="G37" i="14" s="1"/>
  <c r="R72" i="12"/>
  <c r="G46" i="14" s="1"/>
  <c r="Q57" i="13"/>
  <c r="N42" i="14" s="1"/>
  <c r="R96" i="13"/>
  <c r="O33" i="14" s="1"/>
  <c r="Q155" i="13"/>
  <c r="R108" i="9"/>
  <c r="O66" i="7" s="1"/>
  <c r="Q167" i="9"/>
  <c r="N53" i="7" s="1"/>
  <c r="R29" i="12"/>
  <c r="G23" i="14" s="1"/>
  <c r="K25" i="17"/>
  <c r="R61" i="12"/>
  <c r="G31" i="14" s="1"/>
  <c r="Q108" i="12"/>
  <c r="F44" i="14" s="1"/>
  <c r="Q159" i="12"/>
  <c r="F56" i="14" s="1"/>
  <c r="R159" i="12"/>
  <c r="G56" i="14" s="1"/>
  <c r="Q151" i="13"/>
  <c r="N59" i="14" s="1"/>
  <c r="Q211" i="13"/>
  <c r="N70" i="14" s="1"/>
  <c r="R124" i="9"/>
  <c r="O57" i="7" s="1"/>
  <c r="R135" i="9"/>
  <c r="O61" i="7" s="1"/>
  <c r="R25" i="12"/>
  <c r="G22" i="14" s="1"/>
  <c r="R57" i="12"/>
  <c r="G28" i="14" s="1"/>
  <c r="R104" i="12"/>
  <c r="G41" i="14" s="1"/>
  <c r="R108" i="12"/>
  <c r="G44" i="14" s="1"/>
  <c r="R147" i="12"/>
  <c r="G53" i="14" s="1"/>
  <c r="Q151" i="12"/>
  <c r="F54" i="14" s="1"/>
  <c r="R80" i="13"/>
  <c r="O32" i="14" s="1"/>
  <c r="R128" i="13"/>
  <c r="O49" i="14" s="1"/>
  <c r="Q143" i="13"/>
  <c r="N48" i="14" s="1"/>
  <c r="Q147" i="13"/>
  <c r="R179" i="13"/>
  <c r="O41" i="14" s="1"/>
  <c r="Q183" i="13"/>
  <c r="N67" i="14" s="1"/>
  <c r="Q155" i="9"/>
  <c r="N32" i="7" s="1"/>
  <c r="R155" i="9"/>
  <c r="O32" i="7" s="1"/>
  <c r="R21" i="12"/>
  <c r="G27" i="14" s="1"/>
  <c r="R53" i="12"/>
  <c r="G36" i="14" s="1"/>
  <c r="Q37" i="13"/>
  <c r="N27" i="14" s="1"/>
  <c r="Q175" i="13"/>
  <c r="N63" i="14" s="1"/>
  <c r="Q120" i="13"/>
  <c r="N57" i="14" s="1"/>
  <c r="R139" i="13"/>
  <c r="O26" i="14" s="1"/>
  <c r="Q171" i="13"/>
  <c r="R124" i="12"/>
  <c r="G47" i="14" s="1"/>
  <c r="R139" i="12"/>
  <c r="G51" i="14" s="1"/>
  <c r="Q143" i="12"/>
  <c r="F52" i="14" s="1"/>
  <c r="R143" i="12"/>
  <c r="G52" i="14" s="1"/>
  <c r="R179" i="12"/>
  <c r="G61" i="14" s="1"/>
  <c r="Q183" i="12"/>
  <c r="Q116" i="9"/>
  <c r="N38" i="7" s="1"/>
  <c r="R45" i="12"/>
  <c r="G24" i="14" s="1"/>
  <c r="Q96" i="12"/>
  <c r="F40" i="14" s="1"/>
  <c r="Q124" i="12"/>
  <c r="F47" i="14" s="1"/>
  <c r="Q175" i="12"/>
  <c r="F60" i="14" s="1"/>
  <c r="Q108" i="13"/>
  <c r="N39" i="14" s="1"/>
  <c r="Q112" i="13"/>
  <c r="Q69" i="13"/>
  <c r="R104" i="13"/>
  <c r="O54" i="14" s="1"/>
  <c r="R159" i="13"/>
  <c r="O38" i="14" s="1"/>
  <c r="Q61" i="12"/>
  <c r="F31" i="14" s="1"/>
  <c r="G44" i="17"/>
  <c r="G18" i="17"/>
  <c r="G21" i="17"/>
  <c r="G30" i="17"/>
  <c r="G43" i="17"/>
  <c r="G42" i="17"/>
  <c r="G41" i="17"/>
  <c r="Q120" i="9"/>
  <c r="N70" i="7" s="1"/>
  <c r="R65" i="9"/>
  <c r="O42" i="7" s="1"/>
  <c r="O21" i="17"/>
  <c r="Q29" i="13"/>
  <c r="N58" i="14" s="1"/>
  <c r="G33" i="17"/>
  <c r="M43" i="14"/>
  <c r="E29" i="14"/>
  <c r="M36" i="14"/>
  <c r="M47" i="14"/>
  <c r="M38" i="14"/>
  <c r="M51" i="14"/>
  <c r="E49" i="14"/>
  <c r="E44" i="14"/>
  <c r="M32" i="14"/>
  <c r="M33" i="14"/>
  <c r="E34" i="14"/>
  <c r="E35" i="14"/>
  <c r="E40" i="14"/>
  <c r="E30" i="14"/>
  <c r="E41" i="14"/>
  <c r="E63" i="14"/>
  <c r="M37" i="14"/>
  <c r="M50" i="14"/>
  <c r="M57" i="14"/>
  <c r="M52" i="14"/>
  <c r="M46" i="14"/>
  <c r="E42" i="14"/>
  <c r="M34" i="14"/>
  <c r="M69" i="14"/>
  <c r="M59" i="14"/>
  <c r="M40" i="14"/>
  <c r="M63" i="14"/>
  <c r="E45" i="14"/>
  <c r="E62" i="14"/>
  <c r="M61" i="14"/>
  <c r="M56" i="14"/>
  <c r="M29" i="14"/>
  <c r="E46" i="14"/>
  <c r="E32" i="14"/>
  <c r="E50" i="14"/>
  <c r="E33" i="14"/>
  <c r="M54" i="14"/>
  <c r="M39" i="14"/>
  <c r="M35" i="14"/>
  <c r="M49" i="14"/>
  <c r="M60" i="14"/>
  <c r="M41" i="14"/>
  <c r="M67" i="14"/>
  <c r="G36" i="17"/>
  <c r="M72" i="7"/>
  <c r="M65" i="7"/>
  <c r="M70" i="7"/>
  <c r="M68" i="7"/>
  <c r="M55" i="7"/>
  <c r="M41" i="7"/>
  <c r="M62" i="7"/>
  <c r="M26" i="7"/>
  <c r="M47" i="7"/>
  <c r="M51" i="7"/>
  <c r="M27" i="7"/>
  <c r="M60" i="7"/>
  <c r="M35" i="7"/>
  <c r="M54" i="7"/>
  <c r="M30" i="7"/>
  <c r="M45" i="7"/>
  <c r="M28" i="7"/>
  <c r="M48" i="7"/>
  <c r="M38" i="7"/>
  <c r="M53" i="7"/>
  <c r="M56" i="7"/>
  <c r="M31" i="7"/>
  <c r="M36" i="7"/>
  <c r="M57" i="7"/>
  <c r="M61" i="7"/>
  <c r="M34" i="7"/>
  <c r="M50" i="7"/>
  <c r="M43" i="7"/>
  <c r="R53" i="9"/>
  <c r="O36" i="7" s="1"/>
  <c r="Q104" i="9"/>
  <c r="N41" i="7" s="1"/>
  <c r="R37" i="9"/>
  <c r="O62" i="7" s="1"/>
  <c r="Q53" i="9"/>
  <c r="N36" i="7" s="1"/>
  <c r="R69" i="9"/>
  <c r="O49" i="7" s="1"/>
  <c r="Q84" i="9"/>
  <c r="N47" i="7" s="1"/>
  <c r="R88" i="9"/>
  <c r="O54" i="7" s="1"/>
  <c r="Q124" i="9"/>
  <c r="Q135" i="9"/>
  <c r="Q139" i="9"/>
  <c r="N45" i="7" s="1"/>
  <c r="Q143" i="9"/>
  <c r="Q147" i="9"/>
  <c r="N50" i="7" s="1"/>
  <c r="Q151" i="9"/>
  <c r="R33" i="9"/>
  <c r="O29" i="7" s="1"/>
  <c r="Q108" i="9"/>
  <c r="N66" i="7" s="1"/>
  <c r="R17" i="9"/>
  <c r="O23" i="7" s="1"/>
  <c r="Q37" i="9"/>
  <c r="N62" i="7" s="1"/>
  <c r="R41" i="9"/>
  <c r="O31" i="7" s="1"/>
  <c r="R45" i="9"/>
  <c r="O33" i="7" s="1"/>
  <c r="R61" i="9"/>
  <c r="O27" i="7" s="1"/>
  <c r="R73" i="9"/>
  <c r="O35" i="7" s="1"/>
  <c r="R100" i="9"/>
  <c r="O55" i="7" s="1"/>
  <c r="R159" i="9"/>
  <c r="O64" i="7" s="1"/>
  <c r="R175" i="9"/>
  <c r="O56" i="7" s="1"/>
  <c r="R183" i="9"/>
  <c r="O68" i="7" s="1"/>
  <c r="Q187" i="9"/>
  <c r="R187" i="9"/>
  <c r="O65" i="7" s="1"/>
  <c r="M59" i="7"/>
  <c r="Q92" i="9"/>
  <c r="N59" i="7" s="1"/>
  <c r="M42" i="7"/>
  <c r="G26" i="17"/>
  <c r="G34" i="17"/>
  <c r="K24" i="17"/>
  <c r="K26" i="17"/>
  <c r="O22" i="17"/>
  <c r="K23" i="17"/>
  <c r="K21" i="17"/>
  <c r="G17" i="17"/>
  <c r="G29" i="17"/>
  <c r="M49" i="7"/>
  <c r="M33" i="7"/>
  <c r="M28" i="14"/>
  <c r="Q61" i="13"/>
  <c r="M29" i="7"/>
  <c r="M25" i="7"/>
  <c r="M23" i="7"/>
  <c r="M24" i="7"/>
  <c r="M22" i="7"/>
  <c r="R17" i="12"/>
  <c r="G25" i="14" s="1"/>
  <c r="O20" i="17"/>
  <c r="R17" i="13"/>
  <c r="O22" i="14" s="1"/>
  <c r="O19" i="17"/>
  <c r="O27" i="17"/>
  <c r="K19" i="17"/>
  <c r="Q25" i="13"/>
  <c r="Q45" i="13"/>
  <c r="N31" i="14" s="1"/>
  <c r="Q49" i="12"/>
  <c r="Q37" i="12"/>
  <c r="F26" i="14" s="1"/>
  <c r="K27" i="17"/>
  <c r="K22" i="17"/>
  <c r="O28" i="17"/>
  <c r="O26" i="17"/>
  <c r="E31" i="14"/>
  <c r="M42" i="14"/>
  <c r="Q53" i="13"/>
  <c r="O24" i="17"/>
  <c r="K20" i="17"/>
  <c r="K18" i="17"/>
  <c r="M25" i="14"/>
  <c r="M44" i="14"/>
  <c r="Q49" i="13"/>
  <c r="N44" i="14" s="1"/>
  <c r="M31" i="14"/>
  <c r="M27" i="14"/>
  <c r="M53" i="14"/>
  <c r="Q41" i="13"/>
  <c r="Q33" i="13"/>
  <c r="M58" i="14"/>
  <c r="M30" i="14"/>
  <c r="M23" i="14"/>
  <c r="M22" i="14"/>
  <c r="E28" i="14"/>
  <c r="Q57" i="12"/>
  <c r="E36" i="14"/>
  <c r="Q53" i="12"/>
  <c r="F36" i="14" s="1"/>
  <c r="E38" i="14"/>
  <c r="Q45" i="12"/>
  <c r="E24" i="14"/>
  <c r="E39" i="14"/>
  <c r="Q41" i="12"/>
  <c r="F39" i="14" s="1"/>
  <c r="E26" i="14"/>
  <c r="E37" i="14"/>
  <c r="Q29" i="12"/>
  <c r="F23" i="14" s="1"/>
  <c r="Q25" i="12"/>
  <c r="E27" i="14"/>
  <c r="Q21" i="12"/>
  <c r="F27" i="14" s="1"/>
  <c r="E25" i="14"/>
  <c r="Q17" i="12"/>
  <c r="Q21" i="13"/>
  <c r="N23" i="14" s="1"/>
  <c r="G24" i="17"/>
  <c r="G35" i="17"/>
  <c r="G31" i="17"/>
  <c r="G27" i="17"/>
  <c r="G23" i="17"/>
  <c r="G25" i="17"/>
  <c r="G28" i="17"/>
  <c r="G32" i="17"/>
  <c r="G22" i="17"/>
  <c r="Q80" i="9"/>
  <c r="N48" i="7" s="1"/>
  <c r="Q69" i="9"/>
  <c r="Q61" i="9"/>
  <c r="R57" i="9"/>
  <c r="O28" i="7" s="1"/>
  <c r="R49" i="9"/>
  <c r="O26" i="7" s="1"/>
  <c r="Q45" i="9"/>
  <c r="R29" i="9"/>
  <c r="O25" i="7" s="1"/>
  <c r="Q29" i="9"/>
  <c r="N25" i="7" s="1"/>
  <c r="R25" i="9"/>
  <c r="O24" i="7" s="1"/>
  <c r="R21" i="9"/>
  <c r="O22" i="7" s="1"/>
  <c r="Q21" i="9"/>
  <c r="Q88" i="13"/>
  <c r="Q17" i="13"/>
  <c r="R21" i="13"/>
  <c r="R29" i="13"/>
  <c r="O58" i="14" s="1"/>
  <c r="R37" i="13"/>
  <c r="O27" i="14" s="1"/>
  <c r="R49" i="13"/>
  <c r="O44" i="14" s="1"/>
  <c r="R57" i="13"/>
  <c r="R65" i="13"/>
  <c r="Q76" i="13"/>
  <c r="Q96" i="13"/>
  <c r="Q116" i="13"/>
  <c r="R167" i="13"/>
  <c r="O51" i="14" s="1"/>
  <c r="Q84" i="13"/>
  <c r="Q100" i="13"/>
  <c r="N29" i="14" s="1"/>
  <c r="R100" i="13"/>
  <c r="O29" i="14" s="1"/>
  <c r="R135" i="13"/>
  <c r="O46" i="14" s="1"/>
  <c r="Q139" i="13"/>
  <c r="N26" i="14" s="1"/>
  <c r="Q104" i="13"/>
  <c r="R108" i="13"/>
  <c r="O39" i="14" s="1"/>
  <c r="Q163" i="13"/>
  <c r="R120" i="13"/>
  <c r="Q135" i="13"/>
  <c r="Q167" i="13"/>
  <c r="N51" i="14" s="1"/>
  <c r="R175" i="13"/>
  <c r="O63" i="14" s="1"/>
  <c r="R116" i="13"/>
  <c r="O35" i="14" s="1"/>
  <c r="R143" i="13"/>
  <c r="O48" i="14" s="1"/>
  <c r="R124" i="13"/>
  <c r="R151" i="13"/>
  <c r="R183" i="13"/>
  <c r="Q76" i="12"/>
  <c r="F32" i="14" s="1"/>
  <c r="R92" i="12"/>
  <c r="G33" i="14" s="1"/>
  <c r="R96" i="12"/>
  <c r="Q84" i="12"/>
  <c r="Q112" i="12"/>
  <c r="Q139" i="12"/>
  <c r="F51" i="14" s="1"/>
  <c r="Q171" i="12"/>
  <c r="F59" i="14" s="1"/>
  <c r="R76" i="12"/>
  <c r="G32"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51" i="7" s="1"/>
  <c r="R163" i="9"/>
  <c r="O40" i="7" s="1"/>
  <c r="R92" i="9"/>
  <c r="O59" i="7" s="1"/>
  <c r="Q96" i="9"/>
  <c r="R104" i="9"/>
  <c r="Q159" i="9"/>
  <c r="Q112" i="9"/>
  <c r="N30" i="7" s="1"/>
  <c r="Q65" i="9"/>
  <c r="Q73" i="9"/>
  <c r="Q100" i="9"/>
  <c r="R116" i="9"/>
  <c r="O38" i="7" s="1"/>
  <c r="Q131" i="9"/>
  <c r="Q163" i="9"/>
  <c r="N40" i="7" s="1"/>
  <c r="R112" i="9"/>
  <c r="O30" i="7" s="1"/>
  <c r="R139" i="9"/>
  <c r="O45" i="7" s="1"/>
  <c r="R171" i="9"/>
  <c r="R120" i="9"/>
  <c r="R147" i="9"/>
  <c r="R179" i="9"/>
  <c r="O72" i="7" s="1"/>
  <c r="AL121" i="1"/>
  <c r="AL120" i="1"/>
  <c r="AL119" i="1"/>
  <c r="AL70" i="1"/>
  <c r="AL69" i="1"/>
  <c r="AL68" i="1"/>
  <c r="O180" i="1"/>
  <c r="N180" i="1"/>
  <c r="M180" i="1"/>
  <c r="L180" i="1"/>
  <c r="K180" i="1"/>
  <c r="I180" i="1"/>
  <c r="DC179" i="1"/>
  <c r="X179" i="1"/>
  <c r="D61" i="7" s="1"/>
  <c r="O179" i="1"/>
  <c r="N179" i="1"/>
  <c r="M179" i="1"/>
  <c r="L179" i="1"/>
  <c r="K179" i="1"/>
  <c r="G179" i="1"/>
  <c r="D179" i="1"/>
  <c r="O176" i="1"/>
  <c r="N176" i="1"/>
  <c r="M176" i="1"/>
  <c r="L176" i="1"/>
  <c r="K176" i="1"/>
  <c r="I176" i="1"/>
  <c r="DC175" i="1"/>
  <c r="X175" i="1"/>
  <c r="D60" i="7" s="1"/>
  <c r="O175" i="1"/>
  <c r="N175" i="1"/>
  <c r="M175" i="1"/>
  <c r="L175" i="1"/>
  <c r="K175" i="1"/>
  <c r="G175" i="1"/>
  <c r="D175" i="1"/>
  <c r="O172" i="1"/>
  <c r="N172" i="1"/>
  <c r="M172" i="1"/>
  <c r="L172" i="1"/>
  <c r="K172" i="1"/>
  <c r="I172" i="1"/>
  <c r="DC171" i="1"/>
  <c r="X171" i="1"/>
  <c r="D59" i="7" s="1"/>
  <c r="C54" i="17" s="1"/>
  <c r="O171" i="1"/>
  <c r="N171" i="1"/>
  <c r="M171" i="1"/>
  <c r="L171" i="1"/>
  <c r="K171" i="1"/>
  <c r="G171" i="1"/>
  <c r="D171" i="1"/>
  <c r="O168" i="1"/>
  <c r="N168" i="1"/>
  <c r="M168" i="1"/>
  <c r="L168" i="1"/>
  <c r="K168" i="1"/>
  <c r="I168" i="1"/>
  <c r="DC167" i="1"/>
  <c r="X167" i="1"/>
  <c r="D58" i="7" s="1"/>
  <c r="C53" i="17" s="1"/>
  <c r="O167" i="1"/>
  <c r="N167" i="1"/>
  <c r="M167" i="1"/>
  <c r="L167" i="1"/>
  <c r="K167" i="1"/>
  <c r="G167" i="1"/>
  <c r="D167" i="1"/>
  <c r="O164" i="1"/>
  <c r="N164" i="1"/>
  <c r="M164" i="1"/>
  <c r="L164" i="1"/>
  <c r="K164" i="1"/>
  <c r="I164" i="1"/>
  <c r="DC163" i="1"/>
  <c r="X163" i="1"/>
  <c r="D57" i="7" s="1"/>
  <c r="C52" i="17" s="1"/>
  <c r="O163" i="1"/>
  <c r="N163" i="1"/>
  <c r="M163" i="1"/>
  <c r="L163" i="1"/>
  <c r="K163" i="1"/>
  <c r="G163" i="1"/>
  <c r="D163" i="1"/>
  <c r="O160" i="1"/>
  <c r="N160" i="1"/>
  <c r="M160" i="1"/>
  <c r="L160" i="1"/>
  <c r="K160" i="1"/>
  <c r="I160" i="1"/>
  <c r="DC159" i="1"/>
  <c r="X159" i="1"/>
  <c r="D56" i="7" s="1"/>
  <c r="C51" i="17" s="1"/>
  <c r="O159" i="1"/>
  <c r="N159" i="1"/>
  <c r="M159" i="1"/>
  <c r="L159" i="1"/>
  <c r="K159" i="1"/>
  <c r="G159" i="1"/>
  <c r="D159" i="1"/>
  <c r="O156" i="1"/>
  <c r="N156" i="1"/>
  <c r="M156" i="1"/>
  <c r="L156" i="1"/>
  <c r="K156" i="1"/>
  <c r="I156" i="1"/>
  <c r="DC155" i="1"/>
  <c r="X155" i="1"/>
  <c r="D55" i="7" s="1"/>
  <c r="C50" i="17" s="1"/>
  <c r="O155" i="1"/>
  <c r="N155" i="1"/>
  <c r="M155" i="1"/>
  <c r="L155" i="1"/>
  <c r="K155" i="1"/>
  <c r="G155" i="1"/>
  <c r="D155" i="1"/>
  <c r="O152" i="1"/>
  <c r="N152" i="1"/>
  <c r="M152" i="1"/>
  <c r="L152" i="1"/>
  <c r="K152" i="1"/>
  <c r="I152" i="1"/>
  <c r="DC151" i="1"/>
  <c r="X151" i="1"/>
  <c r="D54" i="7" s="1"/>
  <c r="C49" i="17" s="1"/>
  <c r="O151" i="1"/>
  <c r="N151" i="1"/>
  <c r="M151" i="1"/>
  <c r="L151" i="1"/>
  <c r="K151" i="1"/>
  <c r="G151" i="1"/>
  <c r="D151" i="1"/>
  <c r="O148" i="1"/>
  <c r="N148" i="1"/>
  <c r="M148" i="1"/>
  <c r="L148" i="1"/>
  <c r="K148" i="1"/>
  <c r="I148" i="1"/>
  <c r="DC147" i="1"/>
  <c r="X147" i="1"/>
  <c r="D53" i="7" s="1"/>
  <c r="C48" i="17" s="1"/>
  <c r="O147" i="1"/>
  <c r="N147" i="1"/>
  <c r="M147" i="1"/>
  <c r="L147" i="1"/>
  <c r="K147" i="1"/>
  <c r="G147" i="1"/>
  <c r="D147" i="1"/>
  <c r="O144" i="1"/>
  <c r="N144" i="1"/>
  <c r="M144" i="1"/>
  <c r="L144" i="1"/>
  <c r="K144" i="1"/>
  <c r="I144" i="1"/>
  <c r="DC143" i="1"/>
  <c r="X143" i="1"/>
  <c r="D52" i="7" s="1"/>
  <c r="C47" i="17" s="1"/>
  <c r="O143" i="1"/>
  <c r="N143" i="1"/>
  <c r="M143" i="1"/>
  <c r="L143" i="1"/>
  <c r="K143" i="1"/>
  <c r="G143" i="1"/>
  <c r="D143" i="1"/>
  <c r="O140" i="1"/>
  <c r="N140" i="1"/>
  <c r="M140" i="1"/>
  <c r="L140" i="1"/>
  <c r="K140" i="1"/>
  <c r="I140" i="1"/>
  <c r="DC139" i="1"/>
  <c r="X139" i="1"/>
  <c r="D49" i="7" s="1"/>
  <c r="O139" i="1"/>
  <c r="N139" i="1"/>
  <c r="M139" i="1"/>
  <c r="L139" i="1"/>
  <c r="K139" i="1"/>
  <c r="G139" i="1"/>
  <c r="D139" i="1"/>
  <c r="O136" i="1"/>
  <c r="N136" i="1"/>
  <c r="M136" i="1"/>
  <c r="L136" i="1"/>
  <c r="K136" i="1"/>
  <c r="I136" i="1"/>
  <c r="DC135" i="1"/>
  <c r="X135" i="1"/>
  <c r="D37" i="7" s="1"/>
  <c r="O135" i="1"/>
  <c r="N135" i="1"/>
  <c r="M135" i="1"/>
  <c r="L135" i="1"/>
  <c r="K135" i="1"/>
  <c r="G135" i="1"/>
  <c r="D135" i="1"/>
  <c r="O132" i="1"/>
  <c r="N132" i="1"/>
  <c r="M132" i="1"/>
  <c r="L132" i="1"/>
  <c r="K132" i="1"/>
  <c r="I132" i="1"/>
  <c r="DC131" i="1"/>
  <c r="X131" i="1"/>
  <c r="D47" i="7" s="1"/>
  <c r="O131" i="1"/>
  <c r="N131" i="1"/>
  <c r="M131" i="1"/>
  <c r="L131" i="1"/>
  <c r="K131" i="1"/>
  <c r="G131" i="1"/>
  <c r="D131" i="1"/>
  <c r="O128" i="1"/>
  <c r="N128" i="1"/>
  <c r="M128" i="1"/>
  <c r="L128" i="1"/>
  <c r="K128" i="1"/>
  <c r="I128" i="1"/>
  <c r="DC127" i="1"/>
  <c r="X127" i="1"/>
  <c r="D41" i="7" s="1"/>
  <c r="O127" i="1"/>
  <c r="N127" i="1"/>
  <c r="M127" i="1"/>
  <c r="L127" i="1"/>
  <c r="K127" i="1"/>
  <c r="G127" i="1"/>
  <c r="D127" i="1"/>
  <c r="O124" i="1"/>
  <c r="N124" i="1"/>
  <c r="M124" i="1"/>
  <c r="L124" i="1"/>
  <c r="K124" i="1"/>
  <c r="I124" i="1"/>
  <c r="DC123" i="1"/>
  <c r="X123" i="1"/>
  <c r="D44" i="7" s="1"/>
  <c r="O123" i="1"/>
  <c r="N123" i="1"/>
  <c r="M123" i="1"/>
  <c r="L123" i="1"/>
  <c r="K123" i="1"/>
  <c r="G123" i="1"/>
  <c r="D123" i="1"/>
  <c r="O25" i="17" l="1"/>
  <c r="K45" i="17"/>
  <c r="K43" i="17"/>
  <c r="K41" i="17"/>
  <c r="K42" i="17"/>
  <c r="K38" i="17"/>
  <c r="O23" i="17"/>
  <c r="K40" i="17"/>
  <c r="O41" i="17"/>
  <c r="O47" i="17"/>
  <c r="O57" i="17"/>
  <c r="K39"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5" i="14" s="1"/>
  <c r="U25" i="12"/>
  <c r="T26" i="12" s="1"/>
  <c r="U167" i="9"/>
  <c r="P53" i="7" s="1"/>
  <c r="U179" i="9"/>
  <c r="P72" i="7" s="1"/>
  <c r="H67" i="17" s="1"/>
  <c r="U25" i="13"/>
  <c r="U24" i="13" s="1"/>
  <c r="U45" i="13"/>
  <c r="N69" i="14"/>
  <c r="F35" i="14"/>
  <c r="U65" i="12"/>
  <c r="H49" i="14" s="1"/>
  <c r="U183" i="12"/>
  <c r="F62" i="14"/>
  <c r="U80" i="13"/>
  <c r="U96" i="12"/>
  <c r="H40" i="14" s="1"/>
  <c r="G40" i="14"/>
  <c r="U124" i="13"/>
  <c r="P52" i="14" s="1"/>
  <c r="O52" i="14"/>
  <c r="U84" i="13"/>
  <c r="P36" i="14" s="1"/>
  <c r="N36" i="14"/>
  <c r="U112" i="13"/>
  <c r="N50" i="14"/>
  <c r="U151" i="12"/>
  <c r="H54" i="14" s="1"/>
  <c r="U116" i="12"/>
  <c r="F29" i="14"/>
  <c r="U143" i="13"/>
  <c r="U61" i="12"/>
  <c r="H31" i="14" s="1"/>
  <c r="U116" i="13"/>
  <c r="P35" i="14" s="1"/>
  <c r="N35" i="14"/>
  <c r="U179" i="12"/>
  <c r="U112" i="12"/>
  <c r="H45" i="14" s="1"/>
  <c r="F45" i="14"/>
  <c r="U139" i="13"/>
  <c r="P26" i="14" s="1"/>
  <c r="U96" i="13"/>
  <c r="P33" i="14" s="1"/>
  <c r="N33" i="14"/>
  <c r="U108" i="13"/>
  <c r="P39" i="14" s="1"/>
  <c r="F37" i="14"/>
  <c r="F38" i="14"/>
  <c r="U155" i="9"/>
  <c r="U124" i="12"/>
  <c r="H47" i="14" s="1"/>
  <c r="U151" i="13"/>
  <c r="P59" i="14" s="1"/>
  <c r="O59" i="14"/>
  <c r="U159" i="12"/>
  <c r="H56" i="14" s="1"/>
  <c r="U100" i="12"/>
  <c r="H30" i="14" s="1"/>
  <c r="G30" i="14"/>
  <c r="U175" i="12"/>
  <c r="H60" i="14" s="1"/>
  <c r="U80" i="12"/>
  <c r="F34" i="14"/>
  <c r="U104" i="12"/>
  <c r="H41" i="14" s="1"/>
  <c r="F41" i="14"/>
  <c r="U84" i="12"/>
  <c r="H50" i="14" s="1"/>
  <c r="F50" i="14"/>
  <c r="U76" i="13"/>
  <c r="P34" i="14" s="1"/>
  <c r="N34" i="14"/>
  <c r="U175" i="13"/>
  <c r="P63" i="14" s="1"/>
  <c r="U147" i="13"/>
  <c r="N47" i="14"/>
  <c r="U211" i="13"/>
  <c r="P70" i="14" s="1"/>
  <c r="U187" i="12"/>
  <c r="H63" i="14" s="1"/>
  <c r="F63" i="14"/>
  <c r="U163" i="13"/>
  <c r="P40" i="14" s="1"/>
  <c r="N40" i="14"/>
  <c r="U69" i="13"/>
  <c r="N61" i="14"/>
  <c r="U139" i="12"/>
  <c r="U143" i="12"/>
  <c r="H52" i="14" s="1"/>
  <c r="U155" i="13"/>
  <c r="N43" i="14"/>
  <c r="U147" i="12"/>
  <c r="U92" i="12"/>
  <c r="H33" i="14" s="1"/>
  <c r="F33" i="14"/>
  <c r="U135" i="13"/>
  <c r="P46" i="14" s="1"/>
  <c r="N46" i="14"/>
  <c r="U65" i="13"/>
  <c r="P37" i="14" s="1"/>
  <c r="O37" i="14"/>
  <c r="U171" i="13"/>
  <c r="N60" i="14"/>
  <c r="U104" i="13"/>
  <c r="P54" i="14" s="1"/>
  <c r="N54" i="14"/>
  <c r="U88" i="13"/>
  <c r="P56" i="14" s="1"/>
  <c r="N56" i="14"/>
  <c r="U183" i="13"/>
  <c r="P67" i="14" s="1"/>
  <c r="O67" i="14"/>
  <c r="U120" i="13"/>
  <c r="P57" i="14" s="1"/>
  <c r="O57" i="14"/>
  <c r="U57" i="13"/>
  <c r="P42" i="14" s="1"/>
  <c r="O42" i="14"/>
  <c r="U53" i="9"/>
  <c r="U69" i="9"/>
  <c r="T68" i="9" s="1"/>
  <c r="E57" i="7"/>
  <c r="E44" i="7"/>
  <c r="E49" i="7"/>
  <c r="E55" i="7"/>
  <c r="E59" i="7"/>
  <c r="E53" i="7"/>
  <c r="E37" i="7"/>
  <c r="E54" i="7"/>
  <c r="E58" i="7"/>
  <c r="E61" i="7"/>
  <c r="E47" i="7"/>
  <c r="E41" i="7"/>
  <c r="E52" i="7"/>
  <c r="E56" i="7"/>
  <c r="E60" i="7"/>
  <c r="U92" i="9"/>
  <c r="P59" i="7" s="1"/>
  <c r="U147" i="9"/>
  <c r="P50" i="7" s="1"/>
  <c r="O50" i="7"/>
  <c r="U131" i="9"/>
  <c r="P51" i="7" s="1"/>
  <c r="N51" i="7"/>
  <c r="U120" i="9"/>
  <c r="P70" i="7" s="1"/>
  <c r="O70" i="7"/>
  <c r="U171" i="9"/>
  <c r="P43" i="7" s="1"/>
  <c r="O43" i="7"/>
  <c r="U159" i="9"/>
  <c r="P64" i="7" s="1"/>
  <c r="N64" i="7"/>
  <c r="U96" i="9"/>
  <c r="P60" i="7" s="1"/>
  <c r="N60" i="7"/>
  <c r="U116" i="9"/>
  <c r="P38" i="7" s="1"/>
  <c r="U37" i="9"/>
  <c r="U187" i="9"/>
  <c r="N65" i="7"/>
  <c r="U183" i="9"/>
  <c r="U151" i="9"/>
  <c r="N37" i="7"/>
  <c r="U135" i="9"/>
  <c r="N61" i="7"/>
  <c r="U175" i="9"/>
  <c r="U100" i="9"/>
  <c r="P55" i="7" s="1"/>
  <c r="N55" i="7"/>
  <c r="U104" i="9"/>
  <c r="P41" i="7" s="1"/>
  <c r="O41" i="7"/>
  <c r="U143" i="9"/>
  <c r="N34" i="7"/>
  <c r="U84" i="9"/>
  <c r="P47" i="7" s="1"/>
  <c r="O47" i="7"/>
  <c r="U80" i="9"/>
  <c r="P48" i="7" s="1"/>
  <c r="O48" i="7"/>
  <c r="U139" i="9"/>
  <c r="P45" i="7" s="1"/>
  <c r="U108" i="9"/>
  <c r="P66" i="7" s="1"/>
  <c r="U124" i="9"/>
  <c r="N57" i="7"/>
  <c r="N49" i="7"/>
  <c r="N30" i="14"/>
  <c r="U61" i="13"/>
  <c r="N28" i="14"/>
  <c r="U37" i="12"/>
  <c r="H26" i="14" s="1"/>
  <c r="U29" i="13"/>
  <c r="P58" i="14" s="1"/>
  <c r="U53" i="12"/>
  <c r="H36" i="14" s="1"/>
  <c r="F24" i="14"/>
  <c r="U29" i="12"/>
  <c r="H23" i="14" s="1"/>
  <c r="N25" i="14"/>
  <c r="U49" i="13"/>
  <c r="P44" i="14" s="1"/>
  <c r="U37" i="13"/>
  <c r="P27" i="14" s="1"/>
  <c r="U41" i="13"/>
  <c r="N53" i="14"/>
  <c r="U33" i="13"/>
  <c r="N24" i="14"/>
  <c r="U57" i="12"/>
  <c r="F28" i="14"/>
  <c r="U41" i="12"/>
  <c r="H39" i="14" s="1"/>
  <c r="U21" i="12"/>
  <c r="V22" i="12" s="1"/>
  <c r="F22" i="14"/>
  <c r="U17" i="12"/>
  <c r="F25" i="14"/>
  <c r="U17" i="13"/>
  <c r="P22" i="14" s="1"/>
  <c r="N22" i="14"/>
  <c r="U21" i="13"/>
  <c r="P23" i="14" s="1"/>
  <c r="O23" i="14"/>
  <c r="U88" i="9"/>
  <c r="P54" i="7" s="1"/>
  <c r="N54" i="7"/>
  <c r="U73" i="9"/>
  <c r="P35" i="7" s="1"/>
  <c r="N35" i="7"/>
  <c r="U65" i="9"/>
  <c r="P42" i="7" s="1"/>
  <c r="N42" i="7"/>
  <c r="U61" i="9"/>
  <c r="N27" i="7"/>
  <c r="U57" i="9"/>
  <c r="P28" i="7" s="1"/>
  <c r="N28" i="7"/>
  <c r="U49" i="9"/>
  <c r="P26" i="7" s="1"/>
  <c r="N26" i="7"/>
  <c r="U45" i="9"/>
  <c r="N33" i="7"/>
  <c r="U41" i="9"/>
  <c r="P31" i="7" s="1"/>
  <c r="N31" i="7"/>
  <c r="U33" i="9"/>
  <c r="P29" i="7" s="1"/>
  <c r="N29" i="7"/>
  <c r="U29" i="9"/>
  <c r="V29" i="9" s="1"/>
  <c r="U25" i="9"/>
  <c r="P24" i="7" s="1"/>
  <c r="N24" i="7"/>
  <c r="U21" i="9"/>
  <c r="P22" i="7" s="1"/>
  <c r="N22" i="7"/>
  <c r="U17" i="9"/>
  <c r="P23" i="7" s="1"/>
  <c r="N23" i="7"/>
  <c r="U167" i="13"/>
  <c r="P51" i="14" s="1"/>
  <c r="U100" i="13"/>
  <c r="P29" i="14" s="1"/>
  <c r="U120" i="12"/>
  <c r="H42" i="14" s="1"/>
  <c r="U76" i="12"/>
  <c r="H32" i="14" s="1"/>
  <c r="U155" i="12"/>
  <c r="U171" i="12"/>
  <c r="U112" i="9"/>
  <c r="P30" i="7" s="1"/>
  <c r="U163" i="9"/>
  <c r="P40" i="7" s="1"/>
  <c r="R179" i="1"/>
  <c r="G61" i="7" s="1"/>
  <c r="Q167" i="1"/>
  <c r="F58" i="7" s="1"/>
  <c r="Q171" i="1"/>
  <c r="F59" i="7" s="1"/>
  <c r="Q131" i="1"/>
  <c r="F47" i="7" s="1"/>
  <c r="R147" i="1"/>
  <c r="G53" i="7" s="1"/>
  <c r="R135" i="1"/>
  <c r="G37" i="7" s="1"/>
  <c r="R127" i="1"/>
  <c r="G41" i="7" s="1"/>
  <c r="R155" i="1"/>
  <c r="G55" i="7" s="1"/>
  <c r="R163" i="1"/>
  <c r="G57" i="7" s="1"/>
  <c r="R139" i="1"/>
  <c r="G49" i="7" s="1"/>
  <c r="Q143" i="1"/>
  <c r="F52" i="7" s="1"/>
  <c r="Q147" i="1"/>
  <c r="F53" i="7" s="1"/>
  <c r="Q151" i="1"/>
  <c r="F54" i="7" s="1"/>
  <c r="Q155" i="1"/>
  <c r="F55" i="7" s="1"/>
  <c r="Q159" i="1"/>
  <c r="F56" i="7" s="1"/>
  <c r="Q163" i="1"/>
  <c r="F57" i="7" s="1"/>
  <c r="R175" i="1"/>
  <c r="G60" i="7" s="1"/>
  <c r="Q127" i="1"/>
  <c r="F41" i="7" s="1"/>
  <c r="Q135" i="1"/>
  <c r="Q139" i="1"/>
  <c r="R167" i="1"/>
  <c r="G58" i="7" s="1"/>
  <c r="R123" i="1"/>
  <c r="G44" i="7" s="1"/>
  <c r="R131" i="1"/>
  <c r="G47" i="7" s="1"/>
  <c r="Q123" i="1"/>
  <c r="R143" i="1"/>
  <c r="G52" i="7" s="1"/>
  <c r="R151" i="1"/>
  <c r="G54" i="7" s="1"/>
  <c r="R159" i="1"/>
  <c r="G56" i="7" s="1"/>
  <c r="R171" i="1"/>
  <c r="G59" i="7" s="1"/>
  <c r="Q175" i="1"/>
  <c r="Q179" i="1"/>
  <c r="F61" i="7" s="1"/>
  <c r="H61" i="14" l="1"/>
  <c r="L56" i="17" s="1"/>
  <c r="H53" i="14"/>
  <c r="L48" i="17" s="1"/>
  <c r="H59" i="14"/>
  <c r="L54" i="17" s="1"/>
  <c r="H57" i="14"/>
  <c r="L52" i="17" s="1"/>
  <c r="H55" i="14"/>
  <c r="L50" i="17" s="1"/>
  <c r="H51" i="14"/>
  <c r="L46" i="17" s="1"/>
  <c r="H48" i="14"/>
  <c r="L43" i="17" s="1"/>
  <c r="H58" i="14"/>
  <c r="L53" i="17" s="1"/>
  <c r="H58" i="17"/>
  <c r="U131" i="12"/>
  <c r="T214" i="13"/>
  <c r="P64" i="14"/>
  <c r="U72" i="12"/>
  <c r="H46" i="14" s="1"/>
  <c r="T134" i="12"/>
  <c r="U134" i="12"/>
  <c r="T32" i="12"/>
  <c r="V47" i="12"/>
  <c r="T179" i="12"/>
  <c r="V181" i="12"/>
  <c r="T44" i="12"/>
  <c r="U47" i="12"/>
  <c r="V33" i="12"/>
  <c r="P48"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9" i="14"/>
  <c r="P64"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4" i="14"/>
  <c r="T35" i="12"/>
  <c r="T163" i="12"/>
  <c r="U162" i="12"/>
  <c r="V35" i="12"/>
  <c r="H37"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9" i="14"/>
  <c r="U130" i="13"/>
  <c r="U129" i="13"/>
  <c r="T130" i="13"/>
  <c r="T127" i="13"/>
  <c r="V128" i="13"/>
  <c r="T128" i="13"/>
  <c r="V130" i="13"/>
  <c r="V127" i="13"/>
  <c r="V129" i="13"/>
  <c r="T162" i="13"/>
  <c r="T179" i="13"/>
  <c r="V162" i="13"/>
  <c r="U162" i="13"/>
  <c r="P41" i="14"/>
  <c r="V163" i="13"/>
  <c r="T164" i="13"/>
  <c r="U181" i="13"/>
  <c r="U178" i="13"/>
  <c r="V179" i="13"/>
  <c r="V181" i="13"/>
  <c r="T87" i="13"/>
  <c r="T90" i="13"/>
  <c r="V88" i="13"/>
  <c r="V90" i="13"/>
  <c r="V125" i="13"/>
  <c r="P38"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8"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0"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43"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60"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50" i="14"/>
  <c r="V113" i="13"/>
  <c r="U113" i="13"/>
  <c r="T112" i="13"/>
  <c r="V111" i="13"/>
  <c r="T113" i="13"/>
  <c r="U111" i="13"/>
  <c r="U114" i="13"/>
  <c r="V114" i="13"/>
  <c r="T114" i="13"/>
  <c r="V112" i="13"/>
  <c r="T111" i="13"/>
  <c r="P32" i="14"/>
  <c r="T80" i="13"/>
  <c r="U79" i="13"/>
  <c r="T81" i="13"/>
  <c r="T79" i="13"/>
  <c r="U81" i="13"/>
  <c r="T82" i="13"/>
  <c r="V82" i="13"/>
  <c r="V81" i="13"/>
  <c r="U82" i="13"/>
  <c r="V80" i="13"/>
  <c r="V79" i="13"/>
  <c r="U139" i="1"/>
  <c r="H49" i="7" s="1"/>
  <c r="F49"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49" i="7"/>
  <c r="T126" i="12"/>
  <c r="U123" i="12"/>
  <c r="T124" i="12"/>
  <c r="U126" i="12"/>
  <c r="V126" i="12"/>
  <c r="V124" i="12"/>
  <c r="T123" i="12"/>
  <c r="V123" i="12"/>
  <c r="U125" i="12"/>
  <c r="V125" i="12"/>
  <c r="T125" i="12"/>
  <c r="U135" i="1"/>
  <c r="U137" i="1" s="1"/>
  <c r="F37"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2" i="7"/>
  <c r="T157" i="9"/>
  <c r="V154" i="9"/>
  <c r="V155" i="9"/>
  <c r="T154" i="9"/>
  <c r="V157" i="9"/>
  <c r="U154" i="9"/>
  <c r="U156" i="9"/>
  <c r="U157" i="9"/>
  <c r="V156" i="9"/>
  <c r="T155" i="9"/>
  <c r="T156" i="9"/>
  <c r="H29"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4" i="7" s="1"/>
  <c r="F44"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1" i="14"/>
  <c r="P65" i="17" s="1"/>
  <c r="T68" i="13"/>
  <c r="U71" i="13"/>
  <c r="V71" i="13"/>
  <c r="U68" i="13"/>
  <c r="T71" i="13"/>
  <c r="U70" i="13"/>
  <c r="T69" i="13"/>
  <c r="V69" i="13"/>
  <c r="V68" i="13"/>
  <c r="V70" i="13"/>
  <c r="P47"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36"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61" i="7"/>
  <c r="U137" i="9"/>
  <c r="T135" i="9"/>
  <c r="T136" i="9"/>
  <c r="T137" i="9"/>
  <c r="V135" i="9"/>
  <c r="T134" i="9"/>
  <c r="V136" i="9"/>
  <c r="U134" i="9"/>
  <c r="V137" i="9"/>
  <c r="V134" i="9"/>
  <c r="U136" i="9"/>
  <c r="V42" i="9"/>
  <c r="T72" i="9"/>
  <c r="V73" i="9"/>
  <c r="T97" i="9"/>
  <c r="P57" i="7"/>
  <c r="U123" i="9"/>
  <c r="U126" i="9"/>
  <c r="V123" i="9"/>
  <c r="T124" i="9"/>
  <c r="V124" i="9"/>
  <c r="V126" i="9"/>
  <c r="V125" i="9"/>
  <c r="U125" i="9"/>
  <c r="T123" i="9"/>
  <c r="T126" i="9"/>
  <c r="T125" i="9"/>
  <c r="P65" i="7"/>
  <c r="T188" i="9"/>
  <c r="V188" i="9"/>
  <c r="V187" i="9"/>
  <c r="T189" i="9"/>
  <c r="U189" i="9"/>
  <c r="V189" i="9"/>
  <c r="T186" i="9"/>
  <c r="T187" i="9"/>
  <c r="V186" i="9"/>
  <c r="U188" i="9"/>
  <c r="U186" i="9"/>
  <c r="P34" i="7"/>
  <c r="V144" i="9"/>
  <c r="T142" i="9"/>
  <c r="V145" i="9"/>
  <c r="T145" i="9"/>
  <c r="T144" i="9"/>
  <c r="T143" i="9"/>
  <c r="V143" i="9"/>
  <c r="V142" i="9"/>
  <c r="U144" i="9"/>
  <c r="U142" i="9"/>
  <c r="U145" i="9"/>
  <c r="P68" i="7"/>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6" i="7"/>
  <c r="T177" i="9"/>
  <c r="T176" i="9"/>
  <c r="U174" i="9"/>
  <c r="V176" i="9"/>
  <c r="V175" i="9"/>
  <c r="V174" i="9"/>
  <c r="U176" i="9"/>
  <c r="V177" i="9"/>
  <c r="T175" i="9"/>
  <c r="U177" i="9"/>
  <c r="T174" i="9"/>
  <c r="P37" i="7"/>
  <c r="V153" i="9"/>
  <c r="T153" i="9"/>
  <c r="U152" i="9"/>
  <c r="T151" i="9"/>
  <c r="V152" i="9"/>
  <c r="T152" i="9"/>
  <c r="T150" i="9"/>
  <c r="V150" i="9"/>
  <c r="U153" i="9"/>
  <c r="V151" i="9"/>
  <c r="U150" i="9"/>
  <c r="P62"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8"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53" i="14"/>
  <c r="V41" i="13"/>
  <c r="T41" i="13"/>
  <c r="U42" i="13"/>
  <c r="U43" i="13"/>
  <c r="T40" i="13"/>
  <c r="T43" i="13"/>
  <c r="V43" i="13"/>
  <c r="U40" i="13"/>
  <c r="V42" i="13"/>
  <c r="V40" i="13"/>
  <c r="P24" i="14"/>
  <c r="P18" i="17" s="1"/>
  <c r="T35" i="13"/>
  <c r="V34" i="13"/>
  <c r="U34" i="13"/>
  <c r="U35" i="13"/>
  <c r="T32" i="13"/>
  <c r="T34" i="13"/>
  <c r="V35" i="13"/>
  <c r="U32" i="13"/>
  <c r="V32" i="13"/>
  <c r="V33" i="13"/>
  <c r="T33" i="13"/>
  <c r="H28" i="14"/>
  <c r="V58" i="12"/>
  <c r="V59" i="12"/>
  <c r="U59" i="12"/>
  <c r="T59" i="12"/>
  <c r="U58" i="12"/>
  <c r="T58" i="12"/>
  <c r="V57" i="12"/>
  <c r="T57" i="12"/>
  <c r="T56" i="12"/>
  <c r="V56" i="12"/>
  <c r="U56" i="12"/>
  <c r="H27" i="14"/>
  <c r="T20" i="12"/>
  <c r="H25"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7" i="7"/>
  <c r="U62" i="9"/>
  <c r="V62" i="9"/>
  <c r="V61" i="9"/>
  <c r="T62" i="9"/>
  <c r="T63" i="9"/>
  <c r="T61" i="9"/>
  <c r="U63" i="9"/>
  <c r="V60" i="9"/>
  <c r="U60" i="9"/>
  <c r="V63" i="9"/>
  <c r="T60" i="9"/>
  <c r="V59" i="9"/>
  <c r="V56" i="9"/>
  <c r="U59" i="9"/>
  <c r="U56" i="9"/>
  <c r="V58" i="9"/>
  <c r="P33" i="7"/>
  <c r="V46" i="9"/>
  <c r="U46" i="9"/>
  <c r="T44" i="9"/>
  <c r="V44" i="9"/>
  <c r="T45" i="9"/>
  <c r="V45" i="9"/>
  <c r="U47" i="9"/>
  <c r="U44" i="9"/>
  <c r="T47" i="9"/>
  <c r="V47" i="9"/>
  <c r="T46" i="9"/>
  <c r="V30" i="9"/>
  <c r="T29" i="9"/>
  <c r="P25"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1" i="7" s="1"/>
  <c r="U155" i="1"/>
  <c r="H55" i="7" s="1"/>
  <c r="D50" i="17" s="1"/>
  <c r="U159" i="1"/>
  <c r="U151" i="1"/>
  <c r="U143" i="1"/>
  <c r="H52" i="7" s="1"/>
  <c r="D47" i="17" s="1"/>
  <c r="H60" i="17" l="1"/>
  <c r="H66" i="17"/>
  <c r="P59" i="17"/>
  <c r="H56" i="17"/>
  <c r="H65" i="17"/>
  <c r="P17" i="17"/>
  <c r="P58" i="17"/>
  <c r="H63" i="17"/>
  <c r="H64" i="17"/>
  <c r="L30" i="17"/>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7" i="7"/>
  <c r="V136" i="1"/>
  <c r="H37" i="7"/>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45" i="17" l="1"/>
  <c r="L38" i="17"/>
  <c r="L39" i="17"/>
  <c r="DC21" i="1"/>
  <c r="DC25" i="1"/>
  <c r="DC29" i="1"/>
  <c r="DC33" i="1"/>
  <c r="DC37" i="1"/>
  <c r="DC41" i="1"/>
  <c r="DC45" i="1"/>
  <c r="DC49" i="1"/>
  <c r="DC53" i="1"/>
  <c r="DC57" i="1"/>
  <c r="DC61" i="1"/>
  <c r="DC65" i="1"/>
  <c r="DC72" i="1"/>
  <c r="DC76" i="1"/>
  <c r="DC80" i="1"/>
  <c r="DC84" i="1"/>
  <c r="DC88" i="1"/>
  <c r="DC96" i="1"/>
  <c r="DC100" i="1"/>
  <c r="DC104" i="1"/>
  <c r="DC108" i="1"/>
  <c r="DC112" i="1"/>
  <c r="DC116" i="1"/>
  <c r="DC17" i="1"/>
  <c r="I22" i="1"/>
  <c r="I26" i="1"/>
  <c r="I30" i="1"/>
  <c r="I34" i="1"/>
  <c r="I38" i="1"/>
  <c r="I42" i="1"/>
  <c r="I46" i="1"/>
  <c r="I50" i="1"/>
  <c r="I54" i="1"/>
  <c r="I58" i="1"/>
  <c r="I62" i="1"/>
  <c r="I66" i="1"/>
  <c r="I73" i="1"/>
  <c r="I77" i="1"/>
  <c r="I81" i="1"/>
  <c r="I85" i="1"/>
  <c r="I89" i="1"/>
  <c r="I93" i="1"/>
  <c r="I97" i="1"/>
  <c r="I101" i="1"/>
  <c r="I105" i="1"/>
  <c r="I109" i="1"/>
  <c r="I113" i="1"/>
  <c r="I117" i="1"/>
  <c r="X21" i="1"/>
  <c r="D27" i="7" s="1"/>
  <c r="X25" i="1"/>
  <c r="D25" i="7" s="1"/>
  <c r="X29" i="1"/>
  <c r="D22" i="7" s="1"/>
  <c r="X33" i="1"/>
  <c r="D23" i="7" s="1"/>
  <c r="X37" i="1"/>
  <c r="D26" i="7" s="1"/>
  <c r="X41" i="1"/>
  <c r="D30" i="7" s="1"/>
  <c r="X45" i="1"/>
  <c r="D32" i="7" s="1"/>
  <c r="X49" i="1"/>
  <c r="D34" i="7" s="1"/>
  <c r="X53" i="1"/>
  <c r="D39" i="7" s="1"/>
  <c r="X57" i="1"/>
  <c r="D24" i="7" s="1"/>
  <c r="X61" i="1"/>
  <c r="D51" i="7" s="1"/>
  <c r="C46" i="17" s="1"/>
  <c r="X65" i="1"/>
  <c r="D40" i="7" s="1"/>
  <c r="X72" i="1"/>
  <c r="D50" i="7" s="1"/>
  <c r="C44" i="17" s="1"/>
  <c r="X76" i="1"/>
  <c r="D31" i="7" s="1"/>
  <c r="X80" i="1"/>
  <c r="D35" i="7" s="1"/>
  <c r="X84" i="1"/>
  <c r="D28" i="7" s="1"/>
  <c r="X88" i="1"/>
  <c r="D42" i="7" s="1"/>
  <c r="X92" i="1"/>
  <c r="D46" i="7" s="1"/>
  <c r="X96" i="1"/>
  <c r="X100" i="1"/>
  <c r="X104" i="1"/>
  <c r="D36" i="7" s="1"/>
  <c r="X108" i="1"/>
  <c r="D43" i="7" s="1"/>
  <c r="X112" i="1"/>
  <c r="D38" i="7" s="1"/>
  <c r="X116" i="1"/>
  <c r="D45" i="7" s="1"/>
  <c r="X17" i="1"/>
  <c r="C45" i="17" l="1"/>
  <c r="C22" i="17"/>
  <c r="D29" i="7"/>
  <c r="C23" i="17" s="1"/>
  <c r="D33" i="7"/>
  <c r="C31" i="17" s="1"/>
  <c r="C34" i="17"/>
  <c r="C26" i="17"/>
  <c r="C32" i="17"/>
  <c r="C19" i="17"/>
  <c r="D48"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28" i="17" l="1"/>
  <c r="C42" i="17"/>
  <c r="C29" i="17"/>
  <c r="C43" i="17"/>
  <c r="C30" i="17"/>
  <c r="C40" i="17"/>
  <c r="C38" i="17"/>
  <c r="C35" i="17"/>
  <c r="C27" i="17"/>
  <c r="C41" i="17"/>
  <c r="C24" i="17"/>
  <c r="C25" i="17"/>
  <c r="C36" i="17"/>
  <c r="C39" i="17"/>
  <c r="C33" i="17"/>
  <c r="C37" i="17"/>
  <c r="C20" i="17"/>
  <c r="C21" i="17"/>
  <c r="E36" i="7"/>
  <c r="E42" i="7"/>
  <c r="E30" i="7"/>
  <c r="E45" i="7"/>
  <c r="E28" i="7"/>
  <c r="E39" i="7"/>
  <c r="E29" i="7"/>
  <c r="E38" i="7"/>
  <c r="E33" i="7"/>
  <c r="E43" i="7"/>
  <c r="E46" i="7"/>
  <c r="E22" i="7"/>
  <c r="E32" i="7"/>
  <c r="E31" i="7"/>
  <c r="E26" i="7"/>
  <c r="C18" i="17"/>
  <c r="E50" i="7"/>
  <c r="E40" i="7"/>
  <c r="E24" i="7"/>
  <c r="E51" i="7"/>
  <c r="E34" i="7"/>
  <c r="E25" i="7"/>
  <c r="E27" i="7"/>
  <c r="E48" i="7"/>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8" i="7" s="1"/>
  <c r="R72" i="1"/>
  <c r="G50" i="7" s="1"/>
  <c r="R29" i="1"/>
  <c r="G22" i="7" s="1"/>
  <c r="R80" i="1"/>
  <c r="G35" i="7" s="1"/>
  <c r="R65" i="1"/>
  <c r="G40" i="7" s="1"/>
  <c r="R57" i="1"/>
  <c r="G24" i="7" s="1"/>
  <c r="R45" i="1"/>
  <c r="G32" i="7" s="1"/>
  <c r="R37" i="1"/>
  <c r="G26" i="7" s="1"/>
  <c r="Q84" i="1"/>
  <c r="F28" i="7" s="1"/>
  <c r="Q80" i="1"/>
  <c r="F35" i="7" s="1"/>
  <c r="Q72" i="1"/>
  <c r="F50" i="7" s="1"/>
  <c r="Q65" i="1"/>
  <c r="F40" i="7" s="1"/>
  <c r="Q57" i="1"/>
  <c r="F24" i="7" s="1"/>
  <c r="Q53" i="1"/>
  <c r="F39" i="7" s="1"/>
  <c r="Q45" i="1"/>
  <c r="F32" i="7" s="1"/>
  <c r="Q37" i="1"/>
  <c r="F26" i="7" s="1"/>
  <c r="Q29" i="1"/>
  <c r="F22" i="7" s="1"/>
  <c r="R84" i="1"/>
  <c r="G28" i="7" s="1"/>
  <c r="R53" i="1"/>
  <c r="G39" i="7" s="1"/>
  <c r="R96" i="1"/>
  <c r="G33" i="7" s="1"/>
  <c r="R76" i="1"/>
  <c r="G31" i="7" s="1"/>
  <c r="R61" i="1"/>
  <c r="G51" i="7" s="1"/>
  <c r="R49" i="1"/>
  <c r="G34" i="7" s="1"/>
  <c r="R41" i="1"/>
  <c r="G30" i="7" s="1"/>
  <c r="R33" i="1"/>
  <c r="G23" i="7" s="1"/>
  <c r="R25" i="1"/>
  <c r="G25" i="7" s="1"/>
  <c r="Q76" i="1"/>
  <c r="F31" i="7" s="1"/>
  <c r="Q61" i="1"/>
  <c r="F51" i="7" s="1"/>
  <c r="Q49" i="1"/>
  <c r="F34" i="7" s="1"/>
  <c r="Q41" i="1"/>
  <c r="F30" i="7" s="1"/>
  <c r="Q33" i="1"/>
  <c r="F23" i="7" s="1"/>
  <c r="Q25" i="1"/>
  <c r="F25" i="7" s="1"/>
  <c r="R104" i="1"/>
  <c r="G36" i="7" s="1"/>
  <c r="R88" i="1"/>
  <c r="G42" i="7" s="1"/>
  <c r="Q104" i="1"/>
  <c r="F36" i="7" s="1"/>
  <c r="Q96" i="1"/>
  <c r="F33" i="7" s="1"/>
  <c r="Q88" i="1"/>
  <c r="F42" i="7" s="1"/>
  <c r="R116" i="1"/>
  <c r="G45" i="7" s="1"/>
  <c r="R108" i="1"/>
  <c r="G43" i="7" s="1"/>
  <c r="R100" i="1"/>
  <c r="G29" i="7" s="1"/>
  <c r="R92" i="1"/>
  <c r="G46" i="7" s="1"/>
  <c r="R112" i="1"/>
  <c r="G38" i="7" s="1"/>
  <c r="Q112" i="1"/>
  <c r="F38" i="7" s="1"/>
  <c r="Q116" i="1"/>
  <c r="F45" i="7" s="1"/>
  <c r="Q108" i="1"/>
  <c r="F43" i="7" s="1"/>
  <c r="Q100" i="1"/>
  <c r="F29" i="7" s="1"/>
  <c r="Q92" i="1"/>
  <c r="F46" i="7" s="1"/>
  <c r="Q17" i="1"/>
  <c r="F48" i="7" s="1"/>
  <c r="R21" i="1"/>
  <c r="G27" i="7" s="1"/>
  <c r="Q21" i="1"/>
  <c r="F27" i="7" s="1"/>
  <c r="U65" i="1" l="1"/>
  <c r="U57" i="1"/>
  <c r="U116" i="1"/>
  <c r="U100" i="1"/>
  <c r="U96" i="1"/>
  <c r="U88" i="1"/>
  <c r="U84" i="1"/>
  <c r="U80" i="1"/>
  <c r="H35" i="7" s="1"/>
  <c r="U76" i="1"/>
  <c r="U72" i="1"/>
  <c r="U49" i="1"/>
  <c r="U45" i="1"/>
  <c r="U37" i="1"/>
  <c r="U29" i="1"/>
  <c r="U25" i="1"/>
  <c r="U112" i="1"/>
  <c r="U17" i="1"/>
  <c r="U92" i="1"/>
  <c r="U104" i="1"/>
  <c r="U33" i="1"/>
  <c r="H23" i="7" s="1"/>
  <c r="U61" i="1"/>
  <c r="H51" i="7" s="1"/>
  <c r="U41" i="1"/>
  <c r="H30" i="7" s="1"/>
  <c r="U53" i="1"/>
  <c r="H39" i="7" s="1"/>
  <c r="U108" i="1"/>
  <c r="H43" i="7" s="1"/>
  <c r="U21" i="1"/>
  <c r="T72" i="1" l="1"/>
  <c r="H50" i="7"/>
  <c r="D44" i="17" s="1"/>
  <c r="T87" i="1"/>
  <c r="H42" i="7"/>
  <c r="V84" i="1"/>
  <c r="H28" i="7"/>
  <c r="U97" i="1"/>
  <c r="H33" i="7"/>
  <c r="V100" i="1"/>
  <c r="H29" i="7"/>
  <c r="U113" i="1"/>
  <c r="H38" i="7"/>
  <c r="T104" i="1"/>
  <c r="H36" i="7"/>
  <c r="V93" i="1"/>
  <c r="H46" i="7"/>
  <c r="U82" i="1"/>
  <c r="T76" i="1"/>
  <c r="H31" i="7"/>
  <c r="U66" i="1"/>
  <c r="H40" i="7"/>
  <c r="T56" i="1"/>
  <c r="H24" i="7"/>
  <c r="T51" i="1"/>
  <c r="H34" i="7"/>
  <c r="T44" i="1"/>
  <c r="H32" i="7"/>
  <c r="T39" i="1"/>
  <c r="H26" i="7"/>
  <c r="V29" i="1"/>
  <c r="H22" i="7"/>
  <c r="T24" i="1"/>
  <c r="H25" i="7"/>
  <c r="T20" i="1"/>
  <c r="H27" i="7"/>
  <c r="V116" i="1"/>
  <c r="H45" i="7"/>
  <c r="D46" i="17" s="1"/>
  <c r="V19" i="1"/>
  <c r="H48"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5" i="17" l="1"/>
  <c r="D42" i="17"/>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<sst xmlns="http://schemas.openxmlformats.org/spreadsheetml/2006/main" count="27474" uniqueCount="333">
  <si>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</si>
  <si>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</si>
  <si>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</si>
  <si>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</si>
  <si>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</si>
  <si>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</si>
  <si>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</si>
  <si>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</si>
  <si>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</si>
  <si>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</si>
  <si>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</si>
  <si>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</si>
  <si>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</si>
  <si>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</si>
  <si>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</si>
  <si>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</si>
  <si>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</si>
  <si>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</si>
  <si>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</si>
  <si>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</si>
  <si>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</si>
  <si>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</si>
  <si>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</si>
  <si>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</si>
  <si>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</si>
  <si>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</si>
  <si>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</si>
  <si>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</si>
  <si>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</si>
  <si>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</si>
  <si>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</si>
  <si>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</si>
  <si>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</si>
  <si>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</si>
  <si>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</si>
  <si>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</si>
  <si>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</si>
  <si>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</si>
  <si>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</si>
  <si>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</si>
  <si>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</si>
  <si>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</si>
  <si>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</si>
  <si>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</si>
  <si>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</si>
  <si>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</si>
  <si>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</si>
  <si>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</si>
  <si>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</si>
  <si>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</si>
  <si>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</si>
  <si>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</si>
  <si>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</si>
  <si>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</si>
  <si>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</si>
  <si>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</si>
  <si>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</si>
  <si>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</si>
  <si>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</si>
  <si>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</si>
  <si>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</si>
  <si>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</si>
  <si>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</si>
  <si>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</si>
  <si>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</si>
  <si>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</si>
  <si>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</si>
  <si>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</si>
  <si>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</si>
  <si>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</si>
  <si>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</si>
  <si>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</si>
  <si>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</si>
  <si>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</si>
  <si>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</si>
  <si>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</si>
  <si>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</si>
  <si>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</si>
  <si>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</si>
  <si>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</si>
  <si>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</si>
  <si>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</si>
  <si>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</si>
  <si>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</si>
  <si>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</si>
  <si>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</si>
  <si>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</si>
  <si>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</si>
  <si>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</si>
  <si>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</si>
  <si>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</si>
  <si>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</si>
  <si>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</si>
  <si>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</si>
  <si>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</si>
  <si>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</si>
  <si>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</si>
  <si>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</si>
  <si>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</si>
  <si>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</si>
  <si>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</si>
  <si>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</si>
  <si>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</si>
  <si>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</si>
  <si>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</si>
  <si>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</si>
  <si>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</si>
  <si>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</si>
  <si>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</si>
  <si>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</si>
  <si>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</si>
  <si>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</si>
  <si>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</si>
  <si>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</si>
  <si>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</si>
  <si>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</si>
  <si>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</si>
  <si>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</si>
  <si>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</si>
  <si>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</si>
  <si>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</si>
  <si>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</si>
  <si>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</si>
  <si>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</si>
  <si>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</si>
  <si>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</si>
  <si>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</si>
  <si>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</si>
  <si>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</si>
  <si>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</si>
  <si>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</si>
  <si>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</si>
  <si>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</si>
  <si>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</si>
  <si>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</si>
  <si>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Lucas Kozeniesky</t>
  </si>
  <si>
    <t>Note 2</t>
  </si>
  <si>
    <t>Tim Sherry</t>
  </si>
  <si>
    <t>Ivan Roe</t>
  </si>
  <si>
    <t>Rylan Kissell</t>
  </si>
  <si>
    <t>Brandon Muske</t>
  </si>
  <si>
    <t>Levi Clark</t>
  </si>
  <si>
    <t>Scott Rockett</t>
  </si>
  <si>
    <t>Matt Sanchez</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</si>
  <si>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</si>
  <si>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</si>
  <si>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</si>
  <si>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</si>
  <si>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</si>
  <si>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</si>
  <si>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</si>
  <si>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</si>
  <si>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</si>
  <si>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</si>
  <si>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</si>
  <si>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Ali Weisz</t>
  </si>
  <si>
    <t>Sagen Maddalena</t>
  </si>
  <si>
    <t>Sarah Beard</t>
  </si>
  <si>
    <t>Ginny Thrasher</t>
  </si>
  <si>
    <t>Natalie Perrin</t>
  </si>
  <si>
    <t>Katie Zaun</t>
  </si>
  <si>
    <t>Stephanie Allan</t>
  </si>
  <si>
    <t>Emme Walrath</t>
  </si>
  <si>
    <t>Jeanne Haverhill</t>
  </si>
  <si>
    <t>Peninah D'Souza</t>
  </si>
  <si>
    <t>Kristen Hemphill</t>
  </si>
  <si>
    <t>Abigail Gordon</t>
  </si>
  <si>
    <t>Addy Burrow</t>
  </si>
  <si>
    <t>Camryn Camp</t>
  </si>
  <si>
    <t>Lauren Hurley</t>
  </si>
  <si>
    <t>Nick Mowrer</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</si>
  <si>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</si>
  <si>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</si>
  <si>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</si>
  <si>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</si>
  <si>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</si>
  <si>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</si>
  <si>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</si>
  <si>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</si>
  <si>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</si>
  <si>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</si>
  <si>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</si>
  <si>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</si>
  <si>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</si>
  <si>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</si>
  <si>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</si>
  <si>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</si>
  <si>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</si>
  <si>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</si>
  <si>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</si>
  <si>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</si>
  <si>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</si>
  <si>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</si>
  <si>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</si>
  <si>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</si>
  <si>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</si>
  <si>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</si>
  <si>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</si>
  <si>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</si>
  <si>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</si>
  <si>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</si>
  <si>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</si>
  <si>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</si>
  <si>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</si>
  <si>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</si>
  <si>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</si>
  <si>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</si>
  <si>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</si>
  <si>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</si>
  <si>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</si>
  <si>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</si>
  <si>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 xml:space="preserve">  </t>
  </si>
  <si>
    <t>Note 5</t>
  </si>
  <si>
    <t>Maddalena's 4th place World Championship ABP points (2 pts) are full value through Oct 2023, half value until the 2024 Olympics</t>
  </si>
  <si>
    <t>Weisz's 1st place World Championship ABP points (4 pts) are full value through Oct 2023, half value until the 2024 Olympics</t>
  </si>
  <si>
    <t>OTC PTO</t>
  </si>
  <si>
    <t>Megan Torrence</t>
  </si>
  <si>
    <t>President Cup</t>
  </si>
  <si>
    <t>December</t>
  </si>
  <si>
    <t>Mikole Hogan</t>
  </si>
  <si>
    <t>Emma Pereira</t>
  </si>
  <si>
    <t>Andrew Duross</t>
  </si>
  <si>
    <t>Charlotte Mick</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</si>
  <si>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</si>
  <si>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</si>
  <si>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</si>
  <si>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</si>
  <si>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</si>
  <si>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</si>
  <si>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</si>
  <si>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</si>
  <si>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</si>
  <si>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</si>
  <si>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</si>
  <si>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</si>
  <si>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</si>
  <si>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</si>
  <si>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</si>
  <si>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</si>
  <si>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</si>
  <si>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</si>
  <si>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</si>
  <si>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</si>
  <si>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</si>
  <si>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</si>
  <si>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</si>
  <si>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</si>
  <si>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</si>
  <si>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</si>
  <si>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</si>
  <si>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</si>
  <si>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</si>
  <si>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</si>
  <si>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</si>
  <si>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</si>
  <si>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</si>
  <si>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</si>
  <si>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</si>
  <si>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</si>
  <si>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</si>
  <si>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</si>
  <si>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</si>
  <si>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</si>
  <si>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</si>
  <si>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</si>
  <si>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</si>
  <si>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</si>
  <si>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</si>
  <si>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</si>
  <si>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</si>
  <si>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</si>
  <si>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</si>
  <si>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</si>
  <si>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</si>
  <si>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</si>
  <si>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</si>
  <si>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</si>
  <si>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</si>
  <si>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</si>
  <si>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</si>
  <si>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</si>
  <si>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</si>
  <si>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Camp Perry Open</t>
  </si>
  <si>
    <t>Aether Henry</t>
  </si>
  <si>
    <t>Rachael Charles</t>
  </si>
  <si>
    <t>Pan Am Tryout</t>
  </si>
  <si>
    <t>CMP Nat'l</t>
  </si>
  <si>
    <t>Zachary Jackson</t>
  </si>
  <si>
    <t>Jack Ogoreuc</t>
  </si>
  <si>
    <t>Grace Foley</t>
  </si>
  <si>
    <t>Jr World Champ</t>
  </si>
  <si>
    <t>Parker Haydin</t>
  </si>
  <si>
    <t>Aug</t>
  </si>
  <si>
    <t>Baku World Champ</t>
  </si>
  <si>
    <t>Rio WC</t>
  </si>
  <si>
    <t>Oct</t>
  </si>
  <si>
    <t>Oly Tryout 1</t>
  </si>
  <si>
    <t>Event 62</t>
  </si>
  <si>
    <t>Sept</t>
  </si>
  <si>
    <t>Rio WC Qual</t>
  </si>
  <si>
    <t>Rio WC Elim</t>
  </si>
  <si>
    <t>Event 63</t>
  </si>
  <si>
    <t>Jacob Wisman</t>
  </si>
  <si>
    <t>Katlyn Sullivan</t>
  </si>
  <si>
    <t>Rebecca Lamb</t>
  </si>
  <si>
    <t>Zippy Open</t>
  </si>
  <si>
    <t>Claudia Musik</t>
  </si>
  <si>
    <t>Pan Am Games</t>
  </si>
  <si>
    <t>NTCSC Monthly PTO</t>
  </si>
  <si>
    <t>NTCSC Montly PTO</t>
  </si>
  <si>
    <t>Event 64</t>
  </si>
  <si>
    <t>Event 65</t>
  </si>
  <si>
    <t>Nov</t>
  </si>
  <si>
    <t>Dixie Double</t>
  </si>
  <si>
    <t>Event 66</t>
  </si>
  <si>
    <t>Event 67</t>
  </si>
  <si>
    <t>ISCH Hannover Elim</t>
  </si>
  <si>
    <t>ISCH Hannover Qual</t>
  </si>
  <si>
    <t>WVU Walther Cup</t>
  </si>
  <si>
    <t xml:space="preserve">WVU Walther Cup </t>
  </si>
  <si>
    <t>Ben Hays</t>
  </si>
  <si>
    <t>World Cup Final</t>
  </si>
  <si>
    <t>Event 61</t>
  </si>
  <si>
    <t>Event 59</t>
  </si>
  <si>
    <t>Event 60</t>
  </si>
  <si>
    <t>Event 45</t>
  </si>
  <si>
    <t>Event 46</t>
  </si>
  <si>
    <t>Event 47</t>
  </si>
  <si>
    <t>Event 48</t>
  </si>
  <si>
    <t>Event 49</t>
  </si>
  <si>
    <t>Event 50</t>
  </si>
  <si>
    <t>Event 51</t>
  </si>
  <si>
    <t>Dec. 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</si>
</sst>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9"/>
      <color indexed="81"/>
      <name val="Tahoma"/>
      <family val="2"/>
    </font>
    <font>
      <b/>
      <sz val="9"/>
      <color indexed="81"/>
      <name val="Tahoma"/>
      <family val="2"/>
    </font>
    <font>
      <sz val="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39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1" fontId="19" fillId="16" borderId="2"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165" fontId="0" fillId="0" borderId="7" xfId="0" applyNumberFormat="1" applyBorder="1" applyAlignment="1">
      <alignment horizontal="center"/>
    </xf>
    <xf numFmtId="0" fontId="13" fillId="15" borderId="2" xfId="0" applyFont="1" applyFill="1" applyBorder="1" applyAlignment="1">
      <alignment horizontal="center"/>
    </xf>
    <xf numFmtId="0" fontId="19" fillId="0" borderId="2" xfId="0" quotePrefix="1" applyFont="1" applyBorder="1"/>
    <xf numFmtId="0" fontId="25" fillId="0" borderId="0" xfId="0" applyFont="1" applyAlignment="1">
      <alignment vertical="center" wrapText="1"/>
    </xf>
    <xf numFmtId="2" fontId="1" fillId="0" borderId="34" xfId="0" applyNumberFormat="1" applyFont="1"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2" fontId="0" fillId="0" borderId="27" xfId="0" applyNumberFormat="1" applyBorder="1" applyAlignment="1">
      <alignment horizontal="center"/>
    </xf>
    <xf numFmtId="0" fontId="5" fillId="0" borderId="6" xfId="0" applyFont="1" applyBorder="1"/>
    <xf numFmtId="0" fontId="0" fillId="15" borderId="2" xfId="0" applyFill="1" applyBorder="1" applyAlignment="1">
      <alignment horizontal="center"/>
    </xf>
    <xf numFmtId="0" fontId="0" fillId="12" borderId="2" xfId="0" applyFill="1" applyBorder="1" applyAlignment="1">
      <alignment horizontal="center"/>
    </xf>
    <xf numFmtId="0" fontId="0" fillId="16" borderId="2" xfId="0" applyFill="1" applyBorder="1" applyAlignment="1">
      <alignment horizontal="center"/>
    </xf>
    <xf numFmtId="0" fontId="0" fillId="0" borderId="2" xfId="0" applyBorder="1" applyAlignment="1">
      <alignment horizontal="center"/>
    </xf>
    <xf numFmtId="49" fontId="0" fillId="0" borderId="0" xfId="0" applyNumberFormat="1"/>
    <xf numFmtId="49" fontId="8" fillId="0" borderId="0" xfId="0" applyNumberFormat="1" applyFont="1"/>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3" fillId="0" borderId="0" xfId="0" applyFont="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1" fillId="17" borderId="0" xfId="0" applyFont="1" applyFill="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cellXfs>
  <cellStyles count="1">
    <cellStyle name="Normal" xfId="0" builtinId="0"/>
  </cellStyles>
  <dxfs count="8877">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18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6" max="106" width="1.7265625" customWidth="1"/>
    <col min="107" max="107" width="16.54296875" bestFit="1" customWidth="1"/>
    <col min="108" max="108" width="7.54296875" style="1" bestFit="1" customWidth="1"/>
    <col min="109" max="109" width="2.453125" customWidth="1"/>
  </cols>
  <sheetData>
    <row r="1" spans="1:109" ht="18.5" x14ac:dyDescent="0.45">
      <c r="A1" s="10" t="s">
        <v>58</v>
      </c>
    </row>
    <row r="2" spans="1:109" ht="18.5" x14ac:dyDescent="0.45">
      <c r="A2" s="10" t="s">
        <v>59</v>
      </c>
      <c r="L2" s="342"/>
    </row>
    <row r="3" spans="1:109" x14ac:dyDescent="0.35">
      <c r="A3" s="2" t="s">
        <v>60</v>
      </c>
      <c r="Q3" s="4" t="str">
        <f>IFERROR(AVERAGEIF(K3:O3,"&gt;0"),"")</f>
        <v/>
      </c>
      <c r="AC3" t="s">
        <v>52</v>
      </c>
    </row>
    <row r="4" spans="1:109" x14ac:dyDescent="0.35">
      <c r="A4" s="343" t="str">
        <f>'Ranking for Publication'!A2</f>
        <v>Dec. 8, 2023</v>
      </c>
      <c r="Q4" s="4"/>
      <c r="AC4" t="s">
        <v>53</v>
      </c>
      <c r="DA4" s="1"/>
      <c r="DD4"/>
    </row>
    <row r="5" spans="1:109" x14ac:dyDescent="0.35">
      <c r="AB5" s="1"/>
      <c r="AC5" t="s">
        <v>54</v>
      </c>
      <c r="DC5" s="1"/>
      <c r="DD5"/>
    </row>
    <row r="6" spans="1:109" x14ac:dyDescent="0.35">
      <c r="A6" s="344" t="s">
        <v>102</v>
      </c>
      <c r="B6" s="344"/>
      <c r="C6" s="344"/>
      <c r="D6" s="344"/>
      <c r="E6" s="344"/>
      <c r="F6" s="344"/>
      <c r="G6" s="344"/>
      <c r="I6" s="160">
        <v>627.03</v>
      </c>
      <c r="AC6" t="s">
        <v>97</v>
      </c>
    </row>
    <row r="7" spans="1:109" x14ac:dyDescent="0.35">
      <c r="A7" s="345" t="s">
        <v>103</v>
      </c>
      <c r="B7" s="345"/>
      <c r="C7" s="345"/>
      <c r="D7" s="345"/>
      <c r="E7" s="345"/>
      <c r="F7" s="345"/>
      <c r="G7" s="345"/>
      <c r="I7" s="161">
        <v>625.65</v>
      </c>
      <c r="AC7" t="s">
        <v>98</v>
      </c>
    </row>
    <row r="8" spans="1:109" x14ac:dyDescent="0.35">
      <c r="A8" s="346" t="s">
        <v>104</v>
      </c>
      <c r="B8" s="346"/>
      <c r="C8" s="346"/>
      <c r="D8" s="346"/>
      <c r="E8" s="346"/>
      <c r="F8" s="346"/>
      <c r="G8" s="346"/>
      <c r="I8" s="40">
        <v>623</v>
      </c>
      <c r="AC8" t="s">
        <v>96</v>
      </c>
    </row>
    <row r="9" spans="1:109" ht="15" thickBot="1" x14ac:dyDescent="0.4"/>
    <row r="10" spans="1:109" ht="18.5" x14ac:dyDescent="0.45">
      <c r="B10" s="67"/>
      <c r="C10" s="68"/>
      <c r="D10" s="353" t="s">
        <v>94</v>
      </c>
      <c r="E10" s="353"/>
      <c r="F10" s="353"/>
      <c r="G10" s="353"/>
      <c r="H10" s="353"/>
      <c r="I10" s="353"/>
      <c r="J10" s="353"/>
      <c r="K10" s="353"/>
      <c r="L10" s="353"/>
      <c r="M10" s="353"/>
      <c r="N10" s="353"/>
      <c r="O10" s="353"/>
      <c r="P10" s="353"/>
      <c r="Q10" s="353"/>
      <c r="R10" s="353"/>
      <c r="S10" s="353"/>
      <c r="T10" s="353"/>
      <c r="U10" s="353"/>
      <c r="V10" s="353"/>
      <c r="W10" s="353"/>
      <c r="X10" s="353"/>
      <c r="Y10" s="69"/>
      <c r="Z10" s="70"/>
      <c r="AB10" s="79"/>
      <c r="AC10" s="90" t="s">
        <v>92</v>
      </c>
      <c r="AD10" s="90"/>
      <c r="AE10" s="90"/>
      <c r="AF10" s="90"/>
      <c r="AG10" s="90"/>
      <c r="AH10" s="90"/>
      <c r="AI10" s="80"/>
      <c r="AJ10" s="80"/>
      <c r="AK10" s="80"/>
      <c r="AL10" s="80"/>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81"/>
    </row>
    <row r="11" spans="1:109"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52"/>
      <c r="DE11" s="88"/>
    </row>
    <row r="12" spans="1:109" ht="19" thickBot="1" x14ac:dyDescent="0.5">
      <c r="B12" s="71"/>
      <c r="C12" s="199"/>
      <c r="D12" s="350" t="s">
        <v>57</v>
      </c>
      <c r="E12" s="351"/>
      <c r="F12" s="351"/>
      <c r="G12" s="351"/>
      <c r="H12" s="351"/>
      <c r="I12" s="351"/>
      <c r="J12" s="351"/>
      <c r="K12" s="351"/>
      <c r="L12" s="351"/>
      <c r="M12" s="351"/>
      <c r="N12" s="351"/>
      <c r="O12" s="351"/>
      <c r="P12" s="351"/>
      <c r="Q12" s="351"/>
      <c r="R12" s="351"/>
      <c r="S12" s="351"/>
      <c r="T12" s="351"/>
      <c r="U12" s="351"/>
      <c r="V12" s="351"/>
      <c r="W12" s="351"/>
      <c r="X12" s="352"/>
      <c r="Y12" s="78"/>
      <c r="Z12" s="73"/>
      <c r="AB12" s="82"/>
      <c r="AC12" s="45"/>
      <c r="AF12" s="348" t="s">
        <v>9</v>
      </c>
      <c r="AG12" s="348"/>
      <c r="AH12" s="348"/>
      <c r="AI12" s="348"/>
      <c r="AJ12" s="348"/>
      <c r="AL12" s="63" t="s">
        <v>56</v>
      </c>
      <c r="DD12" s="46"/>
      <c r="DE12" s="88"/>
    </row>
    <row r="13" spans="1:109"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t="s">
        <v>17</v>
      </c>
      <c r="CV13" s="3" t="s">
        <v>17</v>
      </c>
      <c r="CW13" s="3" t="s">
        <v>17</v>
      </c>
      <c r="CX13" s="3" t="s">
        <v>17</v>
      </c>
      <c r="CY13" s="3" t="s">
        <v>17</v>
      </c>
      <c r="CZ13" s="3" t="s">
        <v>17</v>
      </c>
      <c r="DA13" s="3" t="s">
        <v>17</v>
      </c>
      <c r="DD13" s="66"/>
      <c r="DE13" s="89"/>
    </row>
    <row r="14" spans="1:109" s="3" customFormat="1" x14ac:dyDescent="0.35">
      <c r="B14" s="74"/>
      <c r="C14" s="200" t="s">
        <v>0</v>
      </c>
      <c r="D14" s="204"/>
      <c r="E14" s="204"/>
      <c r="F14" s="204" t="s">
        <v>2</v>
      </c>
      <c r="G14" s="204" t="s">
        <v>1</v>
      </c>
      <c r="H14" s="204"/>
      <c r="I14" s="204" t="s">
        <v>13</v>
      </c>
      <c r="J14" s="204"/>
      <c r="K14" s="354" t="s">
        <v>36</v>
      </c>
      <c r="L14" s="354"/>
      <c r="M14" s="354"/>
      <c r="N14" s="354"/>
      <c r="O14" s="354"/>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218</v>
      </c>
      <c r="AN14" s="3" t="s">
        <v>218</v>
      </c>
      <c r="AO14" s="3" t="s">
        <v>218</v>
      </c>
      <c r="AP14" s="3" t="s">
        <v>218</v>
      </c>
      <c r="AQ14" s="3" t="s">
        <v>223</v>
      </c>
      <c r="AR14" s="3" t="s">
        <v>235</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255</v>
      </c>
      <c r="BN14" s="3" t="s">
        <v>255</v>
      </c>
      <c r="BO14" s="3" t="s">
        <v>255</v>
      </c>
      <c r="BP14" s="3" t="s">
        <v>188</v>
      </c>
      <c r="BQ14" s="3" t="s">
        <v>188</v>
      </c>
      <c r="BR14" s="3" t="s">
        <v>188</v>
      </c>
      <c r="BS14" s="3" t="s">
        <v>188</v>
      </c>
      <c r="BT14" s="3" t="s">
        <v>188</v>
      </c>
      <c r="BU14" s="3" t="s">
        <v>188</v>
      </c>
      <c r="BV14" s="3" t="s">
        <v>193</v>
      </c>
      <c r="BW14" s="3" t="s">
        <v>193</v>
      </c>
      <c r="BX14" s="3" t="s">
        <v>193</v>
      </c>
      <c r="BY14" s="3" t="s">
        <v>193</v>
      </c>
      <c r="BZ14" s="3" t="s">
        <v>210</v>
      </c>
      <c r="CA14" s="3" t="s">
        <v>210</v>
      </c>
      <c r="CB14" s="3" t="s">
        <v>210</v>
      </c>
      <c r="CC14" s="3" t="s">
        <v>210</v>
      </c>
      <c r="CD14" s="3" t="s">
        <v>210</v>
      </c>
      <c r="CE14" s="3" t="s">
        <v>292</v>
      </c>
      <c r="CF14" s="3" t="s">
        <v>292</v>
      </c>
      <c r="CG14" s="3" t="s">
        <v>298</v>
      </c>
      <c r="CH14" s="3" t="s">
        <v>298</v>
      </c>
      <c r="CI14" s="3" t="s">
        <v>298</v>
      </c>
      <c r="CJ14" s="3" t="s">
        <v>298</v>
      </c>
      <c r="CK14" s="3" t="s">
        <v>295</v>
      </c>
      <c r="CL14" s="3" t="s">
        <v>295</v>
      </c>
      <c r="CM14" s="3" t="s">
        <v>295</v>
      </c>
      <c r="CN14" s="3" t="s">
        <v>295</v>
      </c>
      <c r="CO14" s="3" t="s">
        <v>312</v>
      </c>
      <c r="CP14" s="3" t="s">
        <v>312</v>
      </c>
      <c r="CQ14" s="3" t="s">
        <v>312</v>
      </c>
      <c r="CR14" s="3" t="s">
        <v>312</v>
      </c>
      <c r="CS14" s="3" t="s">
        <v>312</v>
      </c>
      <c r="CT14" s="3" t="s">
        <v>312</v>
      </c>
      <c r="CU14" s="3" t="s">
        <v>19</v>
      </c>
      <c r="CV14" s="3" t="s">
        <v>19</v>
      </c>
      <c r="CW14" s="3" t="s">
        <v>19</v>
      </c>
      <c r="CX14" s="3" t="s">
        <v>19</v>
      </c>
      <c r="CY14" s="3" t="s">
        <v>19</v>
      </c>
      <c r="CZ14" s="3" t="s">
        <v>19</v>
      </c>
      <c r="DA14" s="3" t="s">
        <v>19</v>
      </c>
      <c r="DD14" s="66" t="s">
        <v>0</v>
      </c>
      <c r="DE14" s="89"/>
    </row>
    <row r="15" spans="1:109"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178</v>
      </c>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254</v>
      </c>
      <c r="BI15" s="41" t="s">
        <v>254</v>
      </c>
      <c r="BJ15" s="41" t="s">
        <v>254</v>
      </c>
      <c r="BK15" s="41" t="s">
        <v>254</v>
      </c>
      <c r="BL15" s="41" t="s">
        <v>266</v>
      </c>
      <c r="BM15" s="41" t="s">
        <v>266</v>
      </c>
      <c r="BN15" s="41" t="s">
        <v>270</v>
      </c>
      <c r="BO15" s="41" t="s">
        <v>272</v>
      </c>
      <c r="BP15" s="41" t="s">
        <v>273</v>
      </c>
      <c r="BQ15" s="41" t="s">
        <v>275</v>
      </c>
      <c r="BR15" s="41" t="s">
        <v>274</v>
      </c>
      <c r="BS15" s="41" t="s">
        <v>278</v>
      </c>
      <c r="BT15" s="41" t="s">
        <v>278</v>
      </c>
      <c r="BU15" s="41" t="s">
        <v>278</v>
      </c>
      <c r="BV15" s="41" t="s">
        <v>282</v>
      </c>
      <c r="BW15" s="41" t="s">
        <v>282</v>
      </c>
      <c r="BX15" s="41" t="s">
        <v>280</v>
      </c>
      <c r="BY15" s="41" t="s">
        <v>280</v>
      </c>
      <c r="BZ15" s="41" t="s">
        <v>285</v>
      </c>
      <c r="CA15" s="41" t="s">
        <v>285</v>
      </c>
      <c r="CB15" s="41" t="s">
        <v>286</v>
      </c>
      <c r="CC15" s="41" t="s">
        <v>286</v>
      </c>
      <c r="CD15" s="41" t="s">
        <v>290</v>
      </c>
      <c r="CE15" s="41" t="s">
        <v>293</v>
      </c>
      <c r="CF15" s="41" t="s">
        <v>278</v>
      </c>
      <c r="CG15" s="41" t="s">
        <v>294</v>
      </c>
      <c r="CH15" s="41" t="s">
        <v>305</v>
      </c>
      <c r="CI15" s="41" t="s">
        <v>305</v>
      </c>
      <c r="CJ15" s="41" t="s">
        <v>246</v>
      </c>
      <c r="CK15" s="41" t="s">
        <v>296</v>
      </c>
      <c r="CL15" s="41" t="s">
        <v>296</v>
      </c>
      <c r="CM15" s="41" t="s">
        <v>307</v>
      </c>
      <c r="CN15" s="41" t="s">
        <v>308</v>
      </c>
      <c r="CO15" s="41" t="s">
        <v>313</v>
      </c>
      <c r="CP15" s="41" t="s">
        <v>313</v>
      </c>
      <c r="CQ15" s="41" t="s">
        <v>278</v>
      </c>
      <c r="CR15" s="41" t="s">
        <v>319</v>
      </c>
      <c r="CS15" s="41" t="s">
        <v>319</v>
      </c>
      <c r="CT15" s="41" t="s">
        <v>319</v>
      </c>
      <c r="CU15" s="41" t="s">
        <v>322</v>
      </c>
      <c r="CV15" s="41" t="s">
        <v>297</v>
      </c>
      <c r="CW15" s="41" t="s">
        <v>301</v>
      </c>
      <c r="CX15" s="41" t="s">
        <v>310</v>
      </c>
      <c r="CY15" s="41" t="s">
        <v>311</v>
      </c>
      <c r="CZ15" s="41" t="s">
        <v>314</v>
      </c>
      <c r="DA15" s="41" t="s">
        <v>315</v>
      </c>
      <c r="DC15" s="3" t="s">
        <v>34</v>
      </c>
      <c r="DD15" s="66" t="s">
        <v>35</v>
      </c>
      <c r="DE15" s="89"/>
    </row>
    <row r="16" spans="1:109"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2"/>
      <c r="DC16" s="149"/>
      <c r="DD16" s="66"/>
      <c r="DE16" s="89"/>
    </row>
    <row r="17" spans="2:109" x14ac:dyDescent="0.35">
      <c r="B17" s="71"/>
      <c r="C17" s="314">
        <f>AC17</f>
        <v>1</v>
      </c>
      <c r="D17" s="212" t="str">
        <f t="shared" ref="D17" si="0">IF(AD17="Athlete Name","",AD17)</f>
        <v>Will Shaner</v>
      </c>
      <c r="E17" s="213"/>
      <c r="F17" s="223">
        <f>IF(COUNT(AL17:DA17)=0,"", COUNT(AL17:DA17))</f>
        <v>2</v>
      </c>
      <c r="G17" s="214">
        <f t="shared" ref="G17" si="1">_xlfn.IFS(F17="","",F17=1,1,F17=2,2,F17=3,3,F17=4,4,F17=5,5,F17&gt;5,5)</f>
        <v>2</v>
      </c>
      <c r="H17" s="202"/>
      <c r="I17" s="223"/>
      <c r="J17" s="227" t="s">
        <v>7</v>
      </c>
      <c r="K17" s="45">
        <f>IFERROR(LARGE((AL17:DA17),1),"")</f>
        <v>625.1</v>
      </c>
      <c r="L17" s="1">
        <f>IFERROR(LARGE((AL17:DA17),2),"")</f>
        <v>619.20000000000005</v>
      </c>
      <c r="M17" s="1" t="str">
        <f>IFERROR(LARGE((AL17:DA17),3),"")</f>
        <v/>
      </c>
      <c r="N17" s="191" t="str">
        <f>IFERROR(LARGE((AL17:DA17),4),"")</f>
        <v/>
      </c>
      <c r="O17" s="214" t="str">
        <f>IFERROR(LARGE((AL17:DA17),5),"")</f>
        <v/>
      </c>
      <c r="P17" s="1"/>
      <c r="Q17" s="56">
        <f t="shared" ref="Q17" si="2">IFERROR(AVERAGEIF(K17:O17,"&gt;0"),"")</f>
        <v>622.15000000000009</v>
      </c>
      <c r="R17" s="57" t="str">
        <f t="shared" ref="R17" si="3">IF(SUM(AF18:AJ18,K18:O18)=0,"",SUM(AF18:AJ18,K18:O18))</f>
        <v/>
      </c>
      <c r="S17" s="202"/>
      <c r="T17" s="5">
        <f>IF(U17="","",1)</f>
        <v>1</v>
      </c>
      <c r="U17" s="4">
        <f>IF(SUM(Q17:R17)=0,"",SUM(Q17:R17))</f>
        <v>622.15000000000009</v>
      </c>
      <c r="V17" s="6">
        <f>IF(U17="","",1)</f>
        <v>1</v>
      </c>
      <c r="W17" s="202"/>
      <c r="X17" s="213" t="str">
        <f>IF(AD17="Athlete Name","",AD17)</f>
        <v>Will Shaner</v>
      </c>
      <c r="Y17" s="214"/>
      <c r="Z17" s="76"/>
      <c r="AB17" s="82"/>
      <c r="AC17" s="45">
        <v>1</v>
      </c>
      <c r="AD17" s="60" t="s">
        <v>134</v>
      </c>
      <c r="AF17" s="45"/>
      <c r="AG17" s="1"/>
      <c r="AH17" s="1"/>
      <c r="AI17" s="1"/>
      <c r="AJ17" s="46"/>
      <c r="AK17" s="119"/>
      <c r="AL17" s="62" t="s">
        <v>7</v>
      </c>
      <c r="AM17" s="62">
        <v>625.1</v>
      </c>
      <c r="AN17" s="62" t="s">
        <v>7</v>
      </c>
      <c r="AO17" s="62" t="s">
        <v>7</v>
      </c>
      <c r="AP17" s="62" t="s">
        <v>7</v>
      </c>
      <c r="AQ17" s="62" t="s">
        <v>7</v>
      </c>
      <c r="AR17" s="62" t="s">
        <v>7</v>
      </c>
      <c r="AS17" s="62" t="s">
        <v>7</v>
      </c>
      <c r="AT17" s="62" t="s">
        <v>7</v>
      </c>
      <c r="AU17" s="62" t="s">
        <v>7</v>
      </c>
      <c r="AV17" s="62" t="s">
        <v>7</v>
      </c>
      <c r="AW17" s="62" t="s">
        <v>7</v>
      </c>
      <c r="AX17" s="62">
        <v>619.20000000000005</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62" t="s">
        <v>7</v>
      </c>
      <c r="CU17" s="62" t="s">
        <v>7</v>
      </c>
      <c r="CV17" s="62" t="s">
        <v>7</v>
      </c>
      <c r="CW17" s="62" t="s">
        <v>7</v>
      </c>
      <c r="CX17" s="62" t="s">
        <v>7</v>
      </c>
      <c r="CY17" s="62" t="s">
        <v>7</v>
      </c>
      <c r="CZ17" s="62" t="s">
        <v>7</v>
      </c>
      <c r="DA17" s="62" t="s">
        <v>7</v>
      </c>
      <c r="DB17" s="117"/>
      <c r="DC17" s="60" t="str">
        <f>IF(AD17="Athlete Name","",AD17)</f>
        <v>Will Shaner</v>
      </c>
      <c r="DD17" s="46">
        <v>1</v>
      </c>
      <c r="DE17" s="88"/>
    </row>
    <row r="18" spans="2:109" x14ac:dyDescent="0.35">
      <c r="B18" s="71"/>
      <c r="C18" s="314"/>
      <c r="D18" s="212"/>
      <c r="E18" s="213"/>
      <c r="F18" s="223"/>
      <c r="G18" s="214"/>
      <c r="H18" s="202"/>
      <c r="I18" s="61" t="str">
        <f>IF(SUM(AF18:AJ18)=0,"",SUM(AF18:AJ18))</f>
        <v/>
      </c>
      <c r="J18" s="108" t="s">
        <v>12</v>
      </c>
      <c r="K18" s="199" t="str">
        <f>IFERROR(LARGE((AL18:DA18),1),"")</f>
        <v/>
      </c>
      <c r="L18" s="191" t="str">
        <f>IFERROR(LARGE((AL18:DA18),2),"")</f>
        <v/>
      </c>
      <c r="M18" s="191" t="str">
        <f>IFERROR(LARGE((AL18:DA18),3),"")</f>
        <v/>
      </c>
      <c r="N18" s="191" t="str">
        <f>IFERROR(LARGE((AL18:DA18),4),"")</f>
        <v/>
      </c>
      <c r="O18" s="214" t="str">
        <f>IFERROR(LARGE((AL18:DA18),5),"")</f>
        <v/>
      </c>
      <c r="P18" s="191"/>
      <c r="Q18" s="230"/>
      <c r="R18" s="231"/>
      <c r="S18" s="202"/>
      <c r="T18" s="5">
        <f>IF(U17="","",1)</f>
        <v>1</v>
      </c>
      <c r="U18" s="126">
        <f>IF(U17="","",1)</f>
        <v>1</v>
      </c>
      <c r="V18" s="6">
        <f>IF(U17="","",1)</f>
        <v>1</v>
      </c>
      <c r="W18" s="202"/>
      <c r="X18" s="213"/>
      <c r="Y18" s="214"/>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45" t="s">
        <v>12</v>
      </c>
      <c r="CZ18" s="45" t="s">
        <v>12</v>
      </c>
      <c r="DA18" s="45" t="s">
        <v>12</v>
      </c>
      <c r="DB18" s="117"/>
      <c r="DC18" s="60"/>
      <c r="DD18" s="46"/>
      <c r="DE18" s="88"/>
    </row>
    <row r="19" spans="2:109" s="39" customFormat="1" ht="8.5" customHeight="1" thickBot="1" x14ac:dyDescent="0.4">
      <c r="B19" s="102"/>
      <c r="C19" s="315"/>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6"/>
      <c r="DB19" s="118"/>
      <c r="DC19" s="158"/>
      <c r="DD19" s="97"/>
      <c r="DE19" s="105"/>
    </row>
    <row r="20" spans="2:109" ht="8.5" customHeight="1" thickTop="1" thickBot="1" x14ac:dyDescent="0.4">
      <c r="B20" s="71"/>
      <c r="C20" s="314"/>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2"/>
      <c r="DB20" s="117"/>
      <c r="DC20" s="134"/>
      <c r="DD20" s="46"/>
      <c r="DE20" s="88"/>
    </row>
    <row r="21" spans="2:109" ht="15" thickTop="1" x14ac:dyDescent="0.35">
      <c r="B21" s="71"/>
      <c r="C21" s="314">
        <f>AC21</f>
        <v>2</v>
      </c>
      <c r="D21" s="212" t="str">
        <f>IF(AD21="Athlete Name","",AD21)</f>
        <v>Lucas Kozeniesky</v>
      </c>
      <c r="E21" s="213"/>
      <c r="F21" s="223">
        <f>IF(COUNT(AL21:DA21)=0,"", COUNT(AL21:DA21))</f>
        <v>15</v>
      </c>
      <c r="G21" s="214">
        <f t="shared" ref="G21" si="4">_xlfn.IFS(F21="","",F21=1,1,F21=2,2,F21=3,3,F21=4,4,F21=5,5,F21&gt;5,5)</f>
        <v>5</v>
      </c>
      <c r="H21" s="202"/>
      <c r="I21" s="223"/>
      <c r="J21" s="227" t="s">
        <v>7</v>
      </c>
      <c r="K21" s="45">
        <f>IFERROR(LARGE((AL21:DA21),1),"")</f>
        <v>628.6</v>
      </c>
      <c r="L21" s="1">
        <f>IFERROR(LARGE((AL21:DA21),2),"")</f>
        <v>628.6</v>
      </c>
      <c r="M21" s="1">
        <f>IFERROR(LARGE((AL21:DA21),3),"")</f>
        <v>628.29999999999995</v>
      </c>
      <c r="N21" s="1">
        <f>IFERROR(LARGE((AL21:DA21),4),"")</f>
        <v>627.79999999999995</v>
      </c>
      <c r="O21" s="46">
        <f>IFERROR(LARGE((AL21:DA21),5),"")</f>
        <v>627.79999999999995</v>
      </c>
      <c r="P21" s="1"/>
      <c r="Q21" s="56">
        <f>IFERROR(AVERAGEIF(K21:O21,"&gt;0"),"")</f>
        <v>628.22</v>
      </c>
      <c r="R21" s="329" t="str">
        <f>IF(SUM(AF22:AJ22,K22:O22)=0,"",SUM(AF22:AJ22,K22:O22))</f>
        <v/>
      </c>
      <c r="S21" s="202"/>
      <c r="T21" s="5">
        <f>IF(U21="","",1)</f>
        <v>1</v>
      </c>
      <c r="U21" s="4">
        <f>IF(SUM(Q21:R21)=0,"",SUM(Q21:R21))</f>
        <v>628.22</v>
      </c>
      <c r="V21" s="6">
        <f>IF(U21="","",1)</f>
        <v>1</v>
      </c>
      <c r="W21" s="202"/>
      <c r="X21" s="213" t="str">
        <f t="shared" ref="X21:X65" si="5">IF(AD21="Athlete Name","",AD21)</f>
        <v>Lucas Kozeniesky</v>
      </c>
      <c r="Y21" s="214"/>
      <c r="Z21" s="76"/>
      <c r="AB21" s="82"/>
      <c r="AC21" s="45">
        <v>2</v>
      </c>
      <c r="AD21" s="60" t="s">
        <v>135</v>
      </c>
      <c r="AF21" s="45"/>
      <c r="AG21" s="1"/>
      <c r="AH21" s="1"/>
      <c r="AI21" s="1"/>
      <c r="AJ21" s="46"/>
      <c r="AK21" s="108"/>
      <c r="AL21" s="62" t="s">
        <v>7</v>
      </c>
      <c r="AM21" s="62" t="s">
        <v>7</v>
      </c>
      <c r="AN21" s="62" t="s">
        <v>7</v>
      </c>
      <c r="AO21" s="62" t="s">
        <v>7</v>
      </c>
      <c r="AP21" s="62" t="s">
        <v>7</v>
      </c>
      <c r="AQ21" s="62">
        <v>624.1</v>
      </c>
      <c r="AR21" s="62">
        <v>624.6</v>
      </c>
      <c r="AS21" s="62" t="s">
        <v>7</v>
      </c>
      <c r="AT21" s="62" t="s">
        <v>7</v>
      </c>
      <c r="AU21" s="62" t="s">
        <v>7</v>
      </c>
      <c r="AV21" s="62" t="s">
        <v>7</v>
      </c>
      <c r="AW21" s="62" t="s">
        <v>7</v>
      </c>
      <c r="AX21" s="62" t="s">
        <v>7</v>
      </c>
      <c r="AY21" s="62" t="s">
        <v>7</v>
      </c>
      <c r="AZ21" s="62" t="s">
        <v>7</v>
      </c>
      <c r="BA21" s="62">
        <v>626.20000000000005</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v>622.6</v>
      </c>
      <c r="BP21" s="62">
        <v>619.79999999999995</v>
      </c>
      <c r="BQ21" s="62" t="s">
        <v>7</v>
      </c>
      <c r="BR21" s="62" t="s">
        <v>7</v>
      </c>
      <c r="BS21" s="62" t="s">
        <v>7</v>
      </c>
      <c r="BT21" s="62" t="s">
        <v>7</v>
      </c>
      <c r="BU21" s="62" t="s">
        <v>7</v>
      </c>
      <c r="BV21" s="62" t="s">
        <v>7</v>
      </c>
      <c r="BW21" s="62" t="s">
        <v>7</v>
      </c>
      <c r="BX21" s="62">
        <v>628.6</v>
      </c>
      <c r="BY21" s="62">
        <v>627.79999999999995</v>
      </c>
      <c r="BZ21" s="62">
        <v>628.29999999999995</v>
      </c>
      <c r="CA21" s="62">
        <v>621.6</v>
      </c>
      <c r="CB21" s="62" t="s">
        <v>7</v>
      </c>
      <c r="CC21" s="62" t="s">
        <v>7</v>
      </c>
      <c r="CD21" s="62" t="s">
        <v>7</v>
      </c>
      <c r="CE21" s="62">
        <v>627</v>
      </c>
      <c r="CF21" s="62" t="s">
        <v>7</v>
      </c>
      <c r="CG21" s="62" t="s">
        <v>7</v>
      </c>
      <c r="CH21" s="62" t="s">
        <v>7</v>
      </c>
      <c r="CI21" s="62" t="s">
        <v>7</v>
      </c>
      <c r="CJ21" s="62" t="s">
        <v>7</v>
      </c>
      <c r="CK21" s="62">
        <v>624</v>
      </c>
      <c r="CL21" s="62">
        <v>627.79999999999995</v>
      </c>
      <c r="CM21" s="62" t="s">
        <v>7</v>
      </c>
      <c r="CN21" s="62" t="s">
        <v>7</v>
      </c>
      <c r="CO21" s="62">
        <v>624.79999999999995</v>
      </c>
      <c r="CP21" s="62">
        <v>625.1</v>
      </c>
      <c r="CQ21" s="62">
        <v>628.6</v>
      </c>
      <c r="CR21" s="62" t="s">
        <v>7</v>
      </c>
      <c r="CS21" s="62" t="s">
        <v>7</v>
      </c>
      <c r="CT21" s="62" t="s">
        <v>7</v>
      </c>
      <c r="CU21" s="62" t="s">
        <v>7</v>
      </c>
      <c r="CV21" s="62" t="s">
        <v>7</v>
      </c>
      <c r="CW21" s="62" t="s">
        <v>7</v>
      </c>
      <c r="CX21" s="62" t="s">
        <v>7</v>
      </c>
      <c r="CY21" s="62" t="s">
        <v>7</v>
      </c>
      <c r="CZ21" s="62" t="s">
        <v>7</v>
      </c>
      <c r="DA21" s="62" t="s">
        <v>7</v>
      </c>
      <c r="DB21" s="117"/>
      <c r="DC21" s="60" t="str">
        <f>IF(AD21="Athlete Name","",AD21)</f>
        <v>Lucas Kozeniesky</v>
      </c>
      <c r="DD21" s="46">
        <v>2</v>
      </c>
      <c r="DE21" s="88"/>
    </row>
    <row r="22" spans="2:109" x14ac:dyDescent="0.35">
      <c r="B22" s="71"/>
      <c r="C22" s="314"/>
      <c r="D22" s="212"/>
      <c r="E22" s="213"/>
      <c r="F22" s="223"/>
      <c r="G22" s="214"/>
      <c r="H22" s="202"/>
      <c r="I22" s="61" t="str">
        <f>IF(SUM(AF22:AJ22)=0,"",SUM(AF22:AJ22))</f>
        <v/>
      </c>
      <c r="J22" s="227" t="s">
        <v>12</v>
      </c>
      <c r="K22" s="45" t="str">
        <f>IFERROR(LARGE((AL22:DA22),1),"")</f>
        <v/>
      </c>
      <c r="L22" s="1" t="str">
        <f>IFERROR(LARGE((AL22:DA22),2),"")</f>
        <v/>
      </c>
      <c r="M22" s="191" t="str">
        <f>IFERROR(LARGE((AL22:DA22),3),"")</f>
        <v/>
      </c>
      <c r="N22" s="191" t="str">
        <f>IFERROR(LARGE((AL22:DA22),4),"")</f>
        <v/>
      </c>
      <c r="O22" s="214" t="str">
        <f>IFERROR(LARGE((AL22:DA22),5),"")</f>
        <v/>
      </c>
      <c r="P22" s="191"/>
      <c r="Q22" s="230"/>
      <c r="R22" s="231"/>
      <c r="S22" s="202"/>
      <c r="T22" s="5">
        <f>IF(U21="","",1)</f>
        <v>1</v>
      </c>
      <c r="U22" s="126">
        <f>IF(U21="","",1)</f>
        <v>1</v>
      </c>
      <c r="V22" s="6">
        <f>IF(U21="","",1)</f>
        <v>1</v>
      </c>
      <c r="W22" s="202"/>
      <c r="X22" s="213"/>
      <c r="Y22" s="214"/>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45" t="s">
        <v>12</v>
      </c>
      <c r="CZ22" s="45" t="s">
        <v>12</v>
      </c>
      <c r="DA22" s="45" t="s">
        <v>12</v>
      </c>
      <c r="DB22" s="117"/>
      <c r="DC22" s="60"/>
      <c r="DD22" s="46"/>
      <c r="DE22" s="88"/>
    </row>
    <row r="23" spans="2:109" s="39" customFormat="1" ht="8.5" customHeight="1" thickBot="1" x14ac:dyDescent="0.4">
      <c r="B23" s="102"/>
      <c r="C23" s="315"/>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2"/>
      <c r="DB23" s="118"/>
      <c r="DC23" s="146"/>
      <c r="DD23" s="97"/>
      <c r="DE23" s="105"/>
    </row>
    <row r="24" spans="2:109" ht="8.5" customHeight="1" thickTop="1" x14ac:dyDescent="0.35">
      <c r="B24" s="71"/>
      <c r="C24" s="314"/>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2"/>
      <c r="DB24" s="117"/>
      <c r="DC24" s="149"/>
      <c r="DD24" s="46"/>
      <c r="DE24" s="88"/>
    </row>
    <row r="25" spans="2:109" x14ac:dyDescent="0.35">
      <c r="B25" s="71"/>
      <c r="C25" s="314">
        <f t="shared" ref="C25:D72" si="9">IF(AC25="Athlete Name","",AC25)</f>
        <v>3</v>
      </c>
      <c r="D25" s="212" t="str">
        <f t="shared" si="9"/>
        <v>Tim Sherry</v>
      </c>
      <c r="E25" s="213"/>
      <c r="F25" s="223">
        <f>IF(COUNT(AL25:DA25)=0,"", COUNT(AL25:DA25))</f>
        <v>19</v>
      </c>
      <c r="G25" s="214">
        <f t="shared" ref="G25" si="10">_xlfn.IFS(F25="","",F25=1,1,F25=2,2,F25=3,3,F25=4,4,F25=5,5,F25&gt;5,5)</f>
        <v>5</v>
      </c>
      <c r="H25" s="202"/>
      <c r="I25" s="223"/>
      <c r="J25" s="227" t="s">
        <v>7</v>
      </c>
      <c r="K25" s="45">
        <f>IFERROR(LARGE((AL25:DA25),1),"")</f>
        <v>630.1</v>
      </c>
      <c r="L25" s="1">
        <f>IFERROR(LARGE((AL25:DA25),2),"")</f>
        <v>629</v>
      </c>
      <c r="M25" s="1">
        <f>IFERROR(LARGE((AL25:DA25),3),"")</f>
        <v>628.20000000000005</v>
      </c>
      <c r="N25" s="1">
        <f>IFERROR(LARGE((AL25:DA25),4),"")</f>
        <v>627.6</v>
      </c>
      <c r="O25" s="46">
        <f>IFERROR(LARGE((AL25:DA25),5),"")</f>
        <v>627.29999999999995</v>
      </c>
      <c r="P25" s="1"/>
      <c r="Q25" s="56">
        <f t="shared" ref="Q25:Q72" si="11">IFERROR(AVERAGEIF(K25:O25,"&gt;0"),"")</f>
        <v>628.43999999999994</v>
      </c>
      <c r="R25" s="57" t="str">
        <f t="shared" ref="R25:R72" si="12">IF(SUM(AF26:AJ26,K26:O26)=0,"",SUM(AF26:AJ26,K26:O26))</f>
        <v/>
      </c>
      <c r="S25" s="202"/>
      <c r="T25" s="5">
        <f t="shared" ref="T25" si="13">IF(U25="","",1)</f>
        <v>1</v>
      </c>
      <c r="U25" s="4">
        <f t="shared" ref="U25" si="14">IF(SUM(Q25:R25)=0,"",SUM(Q25:R25))</f>
        <v>628.43999999999994</v>
      </c>
      <c r="V25" s="6">
        <f t="shared" ref="V25" si="15">IF(U25="","",1)</f>
        <v>1</v>
      </c>
      <c r="W25" s="202"/>
      <c r="X25" s="213" t="str">
        <f t="shared" si="5"/>
        <v>Tim Sherry</v>
      </c>
      <c r="Y25" s="214"/>
      <c r="Z25" s="76"/>
      <c r="AB25" s="82"/>
      <c r="AC25" s="45">
        <v>3</v>
      </c>
      <c r="AD25" s="60" t="s">
        <v>137</v>
      </c>
      <c r="AF25" s="45"/>
      <c r="AG25" s="1"/>
      <c r="AH25" s="1"/>
      <c r="AI25" s="1"/>
      <c r="AJ25" s="46"/>
      <c r="AK25" s="108"/>
      <c r="AL25" s="62" t="s">
        <v>7</v>
      </c>
      <c r="AM25" s="62">
        <v>624.6</v>
      </c>
      <c r="AN25" s="62">
        <v>626.4</v>
      </c>
      <c r="AO25" s="62">
        <v>624.5</v>
      </c>
      <c r="AP25" s="62" t="s">
        <v>7</v>
      </c>
      <c r="AQ25" s="62" t="s">
        <v>7</v>
      </c>
      <c r="AR25" s="62" t="s">
        <v>7</v>
      </c>
      <c r="AS25" s="62">
        <v>628.20000000000005</v>
      </c>
      <c r="AT25" s="62">
        <v>627.29999999999995</v>
      </c>
      <c r="AU25" s="62">
        <v>624.5</v>
      </c>
      <c r="AV25" s="62">
        <v>624.6</v>
      </c>
      <c r="AW25" s="62">
        <v>625</v>
      </c>
      <c r="AX25" s="62" t="s">
        <v>7</v>
      </c>
      <c r="AY25" s="62">
        <v>627</v>
      </c>
      <c r="AZ25" s="62" t="s">
        <v>7</v>
      </c>
      <c r="BA25" s="62">
        <v>622.4</v>
      </c>
      <c r="BB25" s="62" t="s">
        <v>7</v>
      </c>
      <c r="BC25" s="62" t="s">
        <v>7</v>
      </c>
      <c r="BD25" s="62" t="s">
        <v>7</v>
      </c>
      <c r="BE25" s="62" t="s">
        <v>7</v>
      </c>
      <c r="BF25" s="62" t="s">
        <v>7</v>
      </c>
      <c r="BG25" s="62" t="s">
        <v>7</v>
      </c>
      <c r="BH25" s="62" t="s">
        <v>7</v>
      </c>
      <c r="BI25" s="62" t="s">
        <v>7</v>
      </c>
      <c r="BJ25" s="62" t="s">
        <v>7</v>
      </c>
      <c r="BK25" s="62" t="s">
        <v>7</v>
      </c>
      <c r="BL25" s="62" t="s">
        <v>7</v>
      </c>
      <c r="BM25" s="62" t="s">
        <v>7</v>
      </c>
      <c r="BN25" s="62">
        <v>627.6</v>
      </c>
      <c r="BO25" s="62" t="s">
        <v>7</v>
      </c>
      <c r="BP25" s="62" t="s">
        <v>7</v>
      </c>
      <c r="BQ25" s="62" t="s">
        <v>7</v>
      </c>
      <c r="BR25" s="62">
        <v>622.1</v>
      </c>
      <c r="BS25" s="62" t="s">
        <v>7</v>
      </c>
      <c r="BT25" s="62" t="s">
        <v>7</v>
      </c>
      <c r="BU25" s="62" t="s">
        <v>7</v>
      </c>
      <c r="BV25" s="62" t="s">
        <v>7</v>
      </c>
      <c r="BW25" s="62" t="s">
        <v>7</v>
      </c>
      <c r="BX25" s="62">
        <v>630.1</v>
      </c>
      <c r="BY25" s="62">
        <v>625.79999999999995</v>
      </c>
      <c r="BZ25" s="62">
        <v>626.1</v>
      </c>
      <c r="CA25" s="62">
        <v>629</v>
      </c>
      <c r="CB25" s="62" t="s">
        <v>7</v>
      </c>
      <c r="CC25" s="62" t="s">
        <v>7</v>
      </c>
      <c r="CD25" s="62" t="s">
        <v>7</v>
      </c>
      <c r="CE25" s="62" t="s">
        <v>7</v>
      </c>
      <c r="CF25" s="62" t="s">
        <v>7</v>
      </c>
      <c r="CG25" s="62" t="s">
        <v>7</v>
      </c>
      <c r="CH25" s="62" t="s">
        <v>7</v>
      </c>
      <c r="CI25" s="62" t="s">
        <v>7</v>
      </c>
      <c r="CJ25" s="62" t="s">
        <v>7</v>
      </c>
      <c r="CK25" s="62">
        <v>627.1</v>
      </c>
      <c r="CL25" s="62">
        <v>624.9</v>
      </c>
      <c r="CM25" s="62">
        <v>617</v>
      </c>
      <c r="CN25" s="62" t="s">
        <v>7</v>
      </c>
      <c r="CO25" s="62" t="s">
        <v>7</v>
      </c>
      <c r="CP25" s="62" t="s">
        <v>7</v>
      </c>
      <c r="CQ25" s="62" t="s">
        <v>7</v>
      </c>
      <c r="CR25" s="62" t="s">
        <v>7</v>
      </c>
      <c r="CS25" s="62" t="s">
        <v>7</v>
      </c>
      <c r="CT25" s="62" t="s">
        <v>7</v>
      </c>
      <c r="CU25" s="62" t="s">
        <v>7</v>
      </c>
      <c r="CV25" s="62" t="s">
        <v>7</v>
      </c>
      <c r="CW25" s="62" t="s">
        <v>7</v>
      </c>
      <c r="CX25" s="62" t="s">
        <v>7</v>
      </c>
      <c r="CY25" s="62" t="s">
        <v>7</v>
      </c>
      <c r="CZ25" s="62" t="s">
        <v>7</v>
      </c>
      <c r="DA25" s="62" t="s">
        <v>7</v>
      </c>
      <c r="DB25" s="117"/>
      <c r="DC25" s="60" t="str">
        <f>IF(AD25="Athlete Name","",AD25)</f>
        <v>Tim Sherry</v>
      </c>
      <c r="DD25" s="46">
        <v>3</v>
      </c>
      <c r="DE25" s="88"/>
    </row>
    <row r="26" spans="2:109" x14ac:dyDescent="0.35">
      <c r="B26" s="71"/>
      <c r="C26" s="314"/>
      <c r="D26" s="212"/>
      <c r="E26" s="213"/>
      <c r="F26" s="223"/>
      <c r="G26" s="214"/>
      <c r="H26" s="202"/>
      <c r="I26" s="223" t="str">
        <f>IF(SUM(AF26:AJ26)=0,"",SUM(AF26:AJ26))</f>
        <v/>
      </c>
      <c r="J26" s="227" t="s">
        <v>12</v>
      </c>
      <c r="K26" s="45" t="str">
        <f>IFERROR(LARGE((AL26:DA26),1),"")</f>
        <v/>
      </c>
      <c r="L26" s="191" t="str">
        <f>IFERROR(LARGE((AL26:DA26),2),"")</f>
        <v/>
      </c>
      <c r="M26" s="191" t="str">
        <f>IFERROR(LARGE((AL26:DA26),3),"")</f>
        <v/>
      </c>
      <c r="N26" s="191" t="str">
        <f>IFERROR(LARGE((AL26:DA26),4),"")</f>
        <v/>
      </c>
      <c r="O26" s="214" t="str">
        <f>IFERROR(LARGE((AL26:DA26),5),"")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45" t="s">
        <v>12</v>
      </c>
      <c r="CZ26" s="45" t="s">
        <v>12</v>
      </c>
      <c r="DA26" s="45" t="s">
        <v>12</v>
      </c>
      <c r="DB26" s="117"/>
      <c r="DC26" s="60"/>
      <c r="DD26" s="46"/>
      <c r="DE26" s="88"/>
    </row>
    <row r="27" spans="2:109" s="39" customFormat="1" ht="8.5" customHeight="1" thickBot="1" x14ac:dyDescent="0.4">
      <c r="B27" s="102"/>
      <c r="C27" s="315"/>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6"/>
      <c r="DB27" s="118"/>
      <c r="DC27" s="158"/>
      <c r="DD27" s="97"/>
      <c r="DE27" s="105"/>
    </row>
    <row r="28" spans="2:109" ht="8.5" customHeight="1" thickTop="1" x14ac:dyDescent="0.35">
      <c r="B28" s="71"/>
      <c r="C28" s="314"/>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5"/>
      <c r="DB28" s="117"/>
      <c r="DC28" s="134"/>
      <c r="DD28" s="46"/>
      <c r="DE28" s="88"/>
    </row>
    <row r="29" spans="2:109" x14ac:dyDescent="0.35">
      <c r="B29" s="71"/>
      <c r="C29" s="314">
        <f t="shared" si="9"/>
        <v>4</v>
      </c>
      <c r="D29" s="212" t="str">
        <f t="shared" si="9"/>
        <v>Ivan Roe</v>
      </c>
      <c r="E29" s="213"/>
      <c r="F29" s="223">
        <f>IF(COUNT(AL29:DA29)=0,"", COUNT(AL29:DA29))</f>
        <v>13</v>
      </c>
      <c r="G29" s="214">
        <f t="shared" ref="G29" si="25">_xlfn.IFS(F29="","",F29=1,1,F29=2,2,F29=3,3,F29=4,4,F29=5,5,F29&gt;5,5)</f>
        <v>5</v>
      </c>
      <c r="H29" s="202"/>
      <c r="I29" s="223"/>
      <c r="J29" s="227" t="s">
        <v>7</v>
      </c>
      <c r="K29" s="45">
        <f>IFERROR(LARGE((AL29:DA29),1),"")</f>
        <v>632.20000000000005</v>
      </c>
      <c r="L29" s="1">
        <f>IFERROR(LARGE((AL29:DA29),2),"")</f>
        <v>632.1</v>
      </c>
      <c r="M29" s="1">
        <f>IFERROR(LARGE((AL29:DA29),3),"")</f>
        <v>631.79999999999995</v>
      </c>
      <c r="N29" s="1">
        <f>IFERROR(LARGE((AL29:DA29),4),"")</f>
        <v>631.70000000000005</v>
      </c>
      <c r="O29" s="46">
        <f>IFERROR(LARGE((AL29:DA29),5),"")</f>
        <v>631.20000000000005</v>
      </c>
      <c r="P29" s="1"/>
      <c r="Q29" s="56">
        <f t="shared" si="11"/>
        <v>631.79999999999995</v>
      </c>
      <c r="R29" s="57" t="str">
        <f t="shared" si="12"/>
        <v/>
      </c>
      <c r="S29" s="202"/>
      <c r="T29" s="5">
        <f t="shared" ref="T29" si="26">IF(U29="","",1)</f>
        <v>1</v>
      </c>
      <c r="U29" s="4">
        <f t="shared" ref="U29" si="27">IF(SUM(Q29:R29)=0,"",SUM(Q29:R29))</f>
        <v>631.79999999999995</v>
      </c>
      <c r="V29" s="6">
        <f t="shared" ref="V29" si="28">IF(U29="","",1)</f>
        <v>1</v>
      </c>
      <c r="W29" s="202"/>
      <c r="X29" s="213" t="str">
        <f t="shared" si="5"/>
        <v>Ivan Roe</v>
      </c>
      <c r="Y29" s="214"/>
      <c r="Z29" s="76"/>
      <c r="AB29" s="82"/>
      <c r="AC29" s="45">
        <v>4</v>
      </c>
      <c r="AD29" s="60" t="s">
        <v>138</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v>632.20000000000005</v>
      </c>
      <c r="AZ29" s="62" t="s">
        <v>7</v>
      </c>
      <c r="BA29" s="62" t="s">
        <v>7</v>
      </c>
      <c r="BB29" s="62">
        <v>631.20000000000005</v>
      </c>
      <c r="BC29" s="62">
        <v>629.9</v>
      </c>
      <c r="BD29" s="62">
        <v>625.6</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v>630.1</v>
      </c>
      <c r="BY29" s="62">
        <v>622</v>
      </c>
      <c r="BZ29" s="62">
        <v>628.70000000000005</v>
      </c>
      <c r="CA29" s="62">
        <v>632.1</v>
      </c>
      <c r="CB29" s="62" t="s">
        <v>7</v>
      </c>
      <c r="CC29" s="62" t="s">
        <v>7</v>
      </c>
      <c r="CD29" s="62" t="s">
        <v>7</v>
      </c>
      <c r="CE29" s="62">
        <v>520.29999999999995</v>
      </c>
      <c r="CF29" s="62" t="s">
        <v>7</v>
      </c>
      <c r="CG29" s="62" t="s">
        <v>7</v>
      </c>
      <c r="CH29" s="62" t="s">
        <v>7</v>
      </c>
      <c r="CI29" s="62" t="s">
        <v>7</v>
      </c>
      <c r="CJ29" s="62" t="s">
        <v>7</v>
      </c>
      <c r="CK29" s="62">
        <v>631.79999999999995</v>
      </c>
      <c r="CL29" s="62">
        <v>631.70000000000005</v>
      </c>
      <c r="CM29" s="62" t="s">
        <v>7</v>
      </c>
      <c r="CN29" s="62" t="s">
        <v>7</v>
      </c>
      <c r="CO29" s="62">
        <v>621.29999999999995</v>
      </c>
      <c r="CP29" s="62">
        <v>623.5</v>
      </c>
      <c r="CQ29" s="62" t="s">
        <v>7</v>
      </c>
      <c r="CR29" s="62" t="s">
        <v>7</v>
      </c>
      <c r="CS29" s="62" t="s">
        <v>7</v>
      </c>
      <c r="CT29" s="62" t="s">
        <v>7</v>
      </c>
      <c r="CU29" s="62" t="s">
        <v>7</v>
      </c>
      <c r="CV29" s="62" t="s">
        <v>7</v>
      </c>
      <c r="CW29" s="62" t="s">
        <v>7</v>
      </c>
      <c r="CX29" s="62" t="s">
        <v>7</v>
      </c>
      <c r="CY29" s="62" t="s">
        <v>7</v>
      </c>
      <c r="CZ29" s="62" t="s">
        <v>7</v>
      </c>
      <c r="DA29" s="62" t="s">
        <v>7</v>
      </c>
      <c r="DB29" s="117"/>
      <c r="DC29" s="60" t="str">
        <f>IF(AD29="Athlete Name","",AD29)</f>
        <v>Ivan Roe</v>
      </c>
      <c r="DD29" s="46">
        <v>4</v>
      </c>
      <c r="DE29" s="88"/>
    </row>
    <row r="30" spans="2:109" x14ac:dyDescent="0.35">
      <c r="B30" s="71"/>
      <c r="C30" s="314"/>
      <c r="D30" s="212"/>
      <c r="E30" s="213"/>
      <c r="F30" s="223"/>
      <c r="G30" s="214"/>
      <c r="H30" s="202"/>
      <c r="I30" s="223" t="str">
        <f>IF(SUM(AF30:AJ30)=0,"",SUM(AF30:AJ30))</f>
        <v/>
      </c>
      <c r="J30" s="227" t="s">
        <v>12</v>
      </c>
      <c r="K30" s="45" t="str">
        <f>IFERROR(LARGE((AL30:DA30),1),"")</f>
        <v/>
      </c>
      <c r="L30" s="191" t="str">
        <f>IFERROR(LARGE((AL30:DA30),2),"")</f>
        <v/>
      </c>
      <c r="M30" s="191" t="str">
        <f>IFERROR(LARGE((AL30:DA30),3),"")</f>
        <v/>
      </c>
      <c r="N30" s="191" t="str">
        <f>IFERROR(LARGE((AL30:DA30),4),"")</f>
        <v/>
      </c>
      <c r="O30" s="214" t="str">
        <f>IFERROR(LARGE((AL30:DA30),5),"")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45" t="s">
        <v>12</v>
      </c>
      <c r="CZ30" s="45" t="s">
        <v>12</v>
      </c>
      <c r="DA30" s="45" t="s">
        <v>12</v>
      </c>
      <c r="DB30" s="117"/>
      <c r="DC30" s="60"/>
      <c r="DD30" s="46"/>
      <c r="DE30" s="88"/>
    </row>
    <row r="31" spans="2:109" s="39" customFormat="1" ht="8.5" customHeight="1" thickBot="1" x14ac:dyDescent="0.4">
      <c r="B31" s="102"/>
      <c r="C31" s="315"/>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2"/>
      <c r="DB31" s="118"/>
      <c r="DC31" s="146"/>
      <c r="DD31" s="97"/>
      <c r="DE31" s="105"/>
    </row>
    <row r="32" spans="2:109" ht="8.5" customHeight="1" thickTop="1" x14ac:dyDescent="0.35">
      <c r="B32" s="71"/>
      <c r="C32" s="314"/>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2"/>
      <c r="DB32" s="117"/>
      <c r="DC32" s="149"/>
      <c r="DD32" s="46"/>
      <c r="DE32" s="88"/>
    </row>
    <row r="33" spans="2:109" x14ac:dyDescent="0.35">
      <c r="B33" s="71"/>
      <c r="C33" s="314">
        <f t="shared" si="9"/>
        <v>5</v>
      </c>
      <c r="D33" s="212" t="str">
        <f t="shared" si="9"/>
        <v>Rylan Kissell</v>
      </c>
      <c r="E33" s="213"/>
      <c r="F33" s="223">
        <f>IF(COUNT(AL33:DA33)=0,"", COUNT(AL33:DA33))</f>
        <v>14</v>
      </c>
      <c r="G33" s="214">
        <f t="shared" ref="G33" si="38">_xlfn.IFS(F33="","",F33=1,1,F33=2,2,F33=3,3,F33=4,4,F33=5,5,F33&gt;5,5)</f>
        <v>5</v>
      </c>
      <c r="H33" s="202"/>
      <c r="I33" s="223"/>
      <c r="J33" s="227" t="s">
        <v>7</v>
      </c>
      <c r="K33" s="45">
        <f>IFERROR(LARGE((AL33:DA33),1),"")</f>
        <v>632.5</v>
      </c>
      <c r="L33" s="1">
        <f>IFERROR(LARGE((AL33:DA33),2),"")</f>
        <v>632.1</v>
      </c>
      <c r="M33" s="1">
        <f>IFERROR(LARGE((AL33:DA33),3),"")</f>
        <v>629.79999999999995</v>
      </c>
      <c r="N33" s="1">
        <f>IFERROR(LARGE((AL33:DA33),4),"")</f>
        <v>629.5</v>
      </c>
      <c r="O33" s="46">
        <f>IFERROR(LARGE((AL33:DA33),5),"")</f>
        <v>628.9</v>
      </c>
      <c r="P33" s="1"/>
      <c r="Q33" s="56">
        <f t="shared" si="11"/>
        <v>630.55999999999995</v>
      </c>
      <c r="R33" s="231" t="str">
        <f t="shared" si="12"/>
        <v/>
      </c>
      <c r="S33" s="202"/>
      <c r="T33" s="5">
        <f t="shared" ref="T33" si="39">IF(U33="","",1)</f>
        <v>1</v>
      </c>
      <c r="U33" s="4">
        <f t="shared" ref="U33" si="40">IF(SUM(Q33:R33)=0,"",SUM(Q33:R33))</f>
        <v>630.55999999999995</v>
      </c>
      <c r="V33" s="6">
        <f t="shared" ref="V33" si="41">IF(U33="","",1)</f>
        <v>1</v>
      </c>
      <c r="W33" s="202"/>
      <c r="X33" s="213" t="str">
        <f t="shared" si="5"/>
        <v>Rylan Kissell</v>
      </c>
      <c r="Y33" s="214"/>
      <c r="Z33" s="76"/>
      <c r="AB33" s="82"/>
      <c r="AC33" s="45">
        <v>5</v>
      </c>
      <c r="AD33" s="60" t="s">
        <v>139</v>
      </c>
      <c r="AF33" s="45"/>
      <c r="AG33" s="1"/>
      <c r="AH33" s="1"/>
      <c r="AI33" s="1"/>
      <c r="AJ33" s="46"/>
      <c r="AK33" s="108"/>
      <c r="AL33" s="62" t="s">
        <v>7</v>
      </c>
      <c r="AM33" s="62">
        <v>628.20000000000005</v>
      </c>
      <c r="AN33" s="62">
        <v>628.9</v>
      </c>
      <c r="AO33" s="62">
        <v>632.5</v>
      </c>
      <c r="AP33" s="62" t="s">
        <v>7</v>
      </c>
      <c r="AQ33" s="62" t="s">
        <v>7</v>
      </c>
      <c r="AR33" s="62" t="s">
        <v>7</v>
      </c>
      <c r="AS33" s="62" t="s">
        <v>7</v>
      </c>
      <c r="AT33" s="62" t="s">
        <v>7</v>
      </c>
      <c r="AU33" s="62" t="s">
        <v>7</v>
      </c>
      <c r="AV33" s="62" t="s">
        <v>7</v>
      </c>
      <c r="AW33" s="62" t="s">
        <v>7</v>
      </c>
      <c r="AX33" s="62">
        <v>626.1</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v>624.29999999999995</v>
      </c>
      <c r="BO33" s="62" t="s">
        <v>7</v>
      </c>
      <c r="BP33" s="62" t="s">
        <v>7</v>
      </c>
      <c r="BQ33" s="62" t="s">
        <v>7</v>
      </c>
      <c r="BR33" s="62" t="s">
        <v>7</v>
      </c>
      <c r="BS33" s="62" t="s">
        <v>7</v>
      </c>
      <c r="BT33" s="62" t="s">
        <v>7</v>
      </c>
      <c r="BU33" s="62" t="s">
        <v>7</v>
      </c>
      <c r="BV33" s="62" t="s">
        <v>7</v>
      </c>
      <c r="BW33" s="62" t="s">
        <v>7</v>
      </c>
      <c r="BX33" s="62">
        <v>625.9</v>
      </c>
      <c r="BY33" s="62">
        <v>626.70000000000005</v>
      </c>
      <c r="BZ33" s="62">
        <v>627.29999999999995</v>
      </c>
      <c r="CA33" s="62">
        <v>632.1</v>
      </c>
      <c r="CB33" s="62" t="s">
        <v>7</v>
      </c>
      <c r="CC33" s="62" t="s">
        <v>7</v>
      </c>
      <c r="CD33" s="62" t="s">
        <v>7</v>
      </c>
      <c r="CE33" s="62">
        <v>626.9</v>
      </c>
      <c r="CF33" s="62" t="s">
        <v>7</v>
      </c>
      <c r="CG33" s="62" t="s">
        <v>7</v>
      </c>
      <c r="CH33" s="62" t="s">
        <v>7</v>
      </c>
      <c r="CI33" s="62" t="s">
        <v>7</v>
      </c>
      <c r="CJ33" s="62" t="s">
        <v>7</v>
      </c>
      <c r="CK33" s="62">
        <v>626</v>
      </c>
      <c r="CL33" s="62">
        <v>629.79999999999995</v>
      </c>
      <c r="CM33" s="62">
        <v>626.5</v>
      </c>
      <c r="CN33" s="62" t="s">
        <v>7</v>
      </c>
      <c r="CO33" s="62" t="s">
        <v>7</v>
      </c>
      <c r="CP33" s="62" t="s">
        <v>7</v>
      </c>
      <c r="CQ33" s="62">
        <v>629.5</v>
      </c>
      <c r="CR33" s="62" t="s">
        <v>7</v>
      </c>
      <c r="CS33" s="62" t="s">
        <v>7</v>
      </c>
      <c r="CT33" s="62" t="s">
        <v>7</v>
      </c>
      <c r="CU33" s="62" t="s">
        <v>7</v>
      </c>
      <c r="CV33" s="62" t="s">
        <v>7</v>
      </c>
      <c r="CW33" s="62" t="s">
        <v>7</v>
      </c>
      <c r="CX33" s="62" t="s">
        <v>7</v>
      </c>
      <c r="CY33" s="62" t="s">
        <v>7</v>
      </c>
      <c r="CZ33" s="62" t="s">
        <v>7</v>
      </c>
      <c r="DA33" s="62" t="s">
        <v>7</v>
      </c>
      <c r="DB33" s="117"/>
      <c r="DC33" s="60" t="str">
        <f>IF(AD33="Athlete Name","",AD33)</f>
        <v>Rylan Kissell</v>
      </c>
      <c r="DD33" s="46">
        <v>5</v>
      </c>
      <c r="DE33" s="88"/>
    </row>
    <row r="34" spans="2:109" x14ac:dyDescent="0.35">
      <c r="B34" s="71"/>
      <c r="C34" s="314"/>
      <c r="D34" s="212"/>
      <c r="E34" s="213"/>
      <c r="F34" s="223"/>
      <c r="G34" s="214"/>
      <c r="H34" s="202"/>
      <c r="I34" s="223" t="str">
        <f>IF(SUM(AF34:AJ34)=0,"",SUM(AF34:AJ34))</f>
        <v/>
      </c>
      <c r="J34" s="227" t="s">
        <v>12</v>
      </c>
      <c r="K34" s="199" t="str">
        <f>IFERROR(LARGE((AL34:DA34),1),"")</f>
        <v/>
      </c>
      <c r="L34" s="191" t="str">
        <f>IFERROR(LARGE((AL34:DA34),2),"")</f>
        <v/>
      </c>
      <c r="M34" s="191" t="str">
        <f>IFERROR(LARGE((AL34:DA34),3),"")</f>
        <v/>
      </c>
      <c r="N34" s="191" t="str">
        <f>IFERROR(LARGE((AL34:DA34),4),"")</f>
        <v/>
      </c>
      <c r="O34" s="214" t="str">
        <f>IFERROR(LARGE((AL34:DA34),5),"")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45" t="s">
        <v>12</v>
      </c>
      <c r="CZ34" s="45" t="s">
        <v>12</v>
      </c>
      <c r="DA34" s="45" t="s">
        <v>12</v>
      </c>
      <c r="DB34" s="117"/>
      <c r="DC34" s="60"/>
      <c r="DD34" s="46"/>
      <c r="DE34" s="88"/>
    </row>
    <row r="35" spans="2:109" s="39" customFormat="1" ht="8.5" customHeight="1" thickBot="1" x14ac:dyDescent="0.4">
      <c r="B35" s="102"/>
      <c r="C35" s="315"/>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6"/>
      <c r="DB35" s="118"/>
      <c r="DC35" s="158"/>
      <c r="DD35" s="97"/>
      <c r="DE35" s="105"/>
    </row>
    <row r="36" spans="2:109" ht="8.5" customHeight="1" thickTop="1" x14ac:dyDescent="0.35">
      <c r="B36" s="71"/>
      <c r="C36" s="314"/>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5"/>
      <c r="DB36" s="117"/>
      <c r="DC36" s="134"/>
      <c r="DD36" s="46"/>
      <c r="DE36" s="88"/>
    </row>
    <row r="37" spans="2:109" x14ac:dyDescent="0.35">
      <c r="B37" s="71"/>
      <c r="C37" s="314">
        <f t="shared" si="9"/>
        <v>6</v>
      </c>
      <c r="D37" s="212" t="str">
        <f t="shared" si="9"/>
        <v>Brandon Muske</v>
      </c>
      <c r="E37" s="213"/>
      <c r="F37" s="223">
        <f>IF(COUNT(AL37:DA37)=0,"", COUNT(AL37:DA37))</f>
        <v>23</v>
      </c>
      <c r="G37" s="214">
        <f t="shared" ref="G37" si="51">_xlfn.IFS(F37="","",F37=1,1,F37=2,2,F37=3,3,F37=4,4,F37=5,5,F37&gt;5,5)</f>
        <v>5</v>
      </c>
      <c r="H37" s="202"/>
      <c r="I37" s="223"/>
      <c r="J37" s="227" t="s">
        <v>7</v>
      </c>
      <c r="K37" s="45">
        <f>IFERROR(LARGE((AL37:DA37),1),"")</f>
        <v>629.1</v>
      </c>
      <c r="L37" s="1">
        <f>IFERROR(LARGE((AL37:DA37),2),"")</f>
        <v>628.9</v>
      </c>
      <c r="M37" s="1">
        <f>IFERROR(LARGE((AL37:DA37),3),"")</f>
        <v>628.6</v>
      </c>
      <c r="N37" s="1">
        <f>IFERROR(LARGE((AL37:DA37),4),"")</f>
        <v>627.9</v>
      </c>
      <c r="O37" s="46">
        <f>IFERROR(LARGE((AL37:DA37),5),"")</f>
        <v>627.6</v>
      </c>
      <c r="P37" s="1"/>
      <c r="Q37" s="56">
        <f t="shared" si="11"/>
        <v>628.41999999999996</v>
      </c>
      <c r="R37" s="57" t="str">
        <f t="shared" si="12"/>
        <v/>
      </c>
      <c r="S37" s="202"/>
      <c r="T37" s="5">
        <f t="shared" ref="T37" si="52">IF(U37="","",1)</f>
        <v>1</v>
      </c>
      <c r="U37" s="4">
        <f t="shared" ref="U37" si="53">IF(SUM(Q37:R37)=0,"",SUM(Q37:R37))</f>
        <v>628.41999999999996</v>
      </c>
      <c r="V37" s="6">
        <f t="shared" ref="V37" si="54">IF(U37="","",1)</f>
        <v>1</v>
      </c>
      <c r="W37" s="202"/>
      <c r="X37" s="213" t="str">
        <f t="shared" si="5"/>
        <v>Brandon Muske</v>
      </c>
      <c r="Y37" s="214"/>
      <c r="Z37" s="76"/>
      <c r="AB37" s="82"/>
      <c r="AC37" s="45">
        <v>6</v>
      </c>
      <c r="AD37" s="60" t="s">
        <v>140</v>
      </c>
      <c r="AF37" s="45"/>
      <c r="AG37" s="1"/>
      <c r="AH37" s="1"/>
      <c r="AI37" s="1"/>
      <c r="AJ37" s="46"/>
      <c r="AK37" s="108"/>
      <c r="AL37" s="62" t="s">
        <v>7</v>
      </c>
      <c r="AM37" s="62">
        <v>624.20000000000005</v>
      </c>
      <c r="AN37" s="62">
        <v>625.20000000000005</v>
      </c>
      <c r="AO37" s="62">
        <v>624.9</v>
      </c>
      <c r="AP37" s="62" t="s">
        <v>7</v>
      </c>
      <c r="AQ37" s="62" t="s">
        <v>7</v>
      </c>
      <c r="AR37" s="62" t="s">
        <v>7</v>
      </c>
      <c r="AS37" s="62">
        <v>620.5</v>
      </c>
      <c r="AT37" s="62">
        <v>626.20000000000005</v>
      </c>
      <c r="AU37" s="62">
        <v>627.4</v>
      </c>
      <c r="AV37" s="62">
        <v>624.1</v>
      </c>
      <c r="AW37" s="62" t="s">
        <v>7</v>
      </c>
      <c r="AX37" s="62" t="s">
        <v>7</v>
      </c>
      <c r="AY37" s="62">
        <v>626.1</v>
      </c>
      <c r="AZ37" s="62" t="s">
        <v>7</v>
      </c>
      <c r="BA37" s="62" t="s">
        <v>7</v>
      </c>
      <c r="BB37" s="62">
        <v>627.9</v>
      </c>
      <c r="BC37" s="62">
        <v>624.4</v>
      </c>
      <c r="BD37" s="62">
        <v>624.29999999999995</v>
      </c>
      <c r="BE37" s="62" t="s">
        <v>7</v>
      </c>
      <c r="BF37" s="62" t="s">
        <v>7</v>
      </c>
      <c r="BG37" s="62" t="s">
        <v>7</v>
      </c>
      <c r="BH37" s="62" t="s">
        <v>7</v>
      </c>
      <c r="BI37" s="62" t="s">
        <v>7</v>
      </c>
      <c r="BJ37" s="62" t="s">
        <v>7</v>
      </c>
      <c r="BK37" s="62" t="s">
        <v>7</v>
      </c>
      <c r="BL37" s="62" t="s">
        <v>7</v>
      </c>
      <c r="BM37" s="62" t="s">
        <v>7</v>
      </c>
      <c r="BN37" s="62">
        <v>616.6</v>
      </c>
      <c r="BO37" s="62" t="s">
        <v>7</v>
      </c>
      <c r="BP37" s="62" t="s">
        <v>7</v>
      </c>
      <c r="BQ37" s="62" t="s">
        <v>7</v>
      </c>
      <c r="BR37" s="62">
        <v>624.79999999999995</v>
      </c>
      <c r="BS37" s="62" t="s">
        <v>7</v>
      </c>
      <c r="BT37" s="62" t="s">
        <v>7</v>
      </c>
      <c r="BU37" s="62" t="s">
        <v>7</v>
      </c>
      <c r="BV37" s="62" t="s">
        <v>7</v>
      </c>
      <c r="BW37" s="62" t="s">
        <v>7</v>
      </c>
      <c r="BX37" s="62">
        <v>626.1</v>
      </c>
      <c r="BY37" s="62">
        <v>629.1</v>
      </c>
      <c r="BZ37" s="62">
        <v>621.6</v>
      </c>
      <c r="CA37" s="62">
        <v>628.9</v>
      </c>
      <c r="CB37" s="62">
        <v>626.1</v>
      </c>
      <c r="CC37" s="62">
        <v>627.6</v>
      </c>
      <c r="CD37" s="62" t="s">
        <v>7</v>
      </c>
      <c r="CE37" s="62" t="s">
        <v>7</v>
      </c>
      <c r="CF37" s="62" t="s">
        <v>7</v>
      </c>
      <c r="CG37" s="62" t="s">
        <v>7</v>
      </c>
      <c r="CH37" s="62" t="s">
        <v>7</v>
      </c>
      <c r="CI37" s="62" t="s">
        <v>7</v>
      </c>
      <c r="CJ37" s="62" t="s">
        <v>7</v>
      </c>
      <c r="CK37" s="62">
        <v>628.6</v>
      </c>
      <c r="CL37" s="62">
        <v>621.4</v>
      </c>
      <c r="CM37" s="62" t="s">
        <v>7</v>
      </c>
      <c r="CN37" s="62" t="s">
        <v>7</v>
      </c>
      <c r="CO37" s="62">
        <v>624</v>
      </c>
      <c r="CP37" s="62">
        <v>622.5</v>
      </c>
      <c r="CQ37" s="62" t="s">
        <v>7</v>
      </c>
      <c r="CR37" s="62" t="s">
        <v>7</v>
      </c>
      <c r="CS37" s="62" t="s">
        <v>7</v>
      </c>
      <c r="CT37" s="62" t="s">
        <v>7</v>
      </c>
      <c r="CU37" s="62" t="s">
        <v>7</v>
      </c>
      <c r="CV37" s="62" t="s">
        <v>7</v>
      </c>
      <c r="CW37" s="62" t="s">
        <v>7</v>
      </c>
      <c r="CX37" s="62" t="s">
        <v>7</v>
      </c>
      <c r="CY37" s="62" t="s">
        <v>7</v>
      </c>
      <c r="CZ37" s="62" t="s">
        <v>7</v>
      </c>
      <c r="DA37" s="62" t="s">
        <v>7</v>
      </c>
      <c r="DB37" s="117"/>
      <c r="DC37" s="60" t="str">
        <f>IF(AD37="Athlete Name","",AD37)</f>
        <v>Brandon Muske</v>
      </c>
      <c r="DD37" s="46">
        <v>6</v>
      </c>
      <c r="DE37" s="88"/>
    </row>
    <row r="38" spans="2:109" x14ac:dyDescent="0.35">
      <c r="B38" s="71"/>
      <c r="C38" s="314"/>
      <c r="D38" s="212"/>
      <c r="E38" s="213"/>
      <c r="F38" s="223"/>
      <c r="G38" s="214"/>
      <c r="H38" s="202"/>
      <c r="I38" s="223" t="str">
        <f>IF(SUM(AF38:AJ38)=0,"",SUM(AF38:AJ38))</f>
        <v/>
      </c>
      <c r="J38" s="227" t="s">
        <v>12</v>
      </c>
      <c r="K38" s="45" t="str">
        <f>IFERROR(LARGE((AL38:DA38),1),"")</f>
        <v/>
      </c>
      <c r="L38" s="191" t="str">
        <f>IFERROR(LARGE((AL38:DA38),2),"")</f>
        <v/>
      </c>
      <c r="M38" s="191" t="str">
        <f>IFERROR(LARGE((AL38:DA38),3),"")</f>
        <v/>
      </c>
      <c r="N38" s="191" t="str">
        <f>IFERROR(LARGE((AL38:DA38),4),"")</f>
        <v/>
      </c>
      <c r="O38" s="214" t="str">
        <f>IFERROR(LARGE((AL38:DA38),5),"")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45" t="s">
        <v>12</v>
      </c>
      <c r="CZ38" s="45" t="s">
        <v>12</v>
      </c>
      <c r="DA38" s="45" t="s">
        <v>12</v>
      </c>
      <c r="DB38" s="117"/>
      <c r="DC38" s="60"/>
      <c r="DD38" s="46"/>
      <c r="DE38" s="88"/>
    </row>
    <row r="39" spans="2:109" s="39" customFormat="1" ht="8.5" customHeight="1" thickBot="1" x14ac:dyDescent="0.4">
      <c r="B39" s="102"/>
      <c r="C39" s="315"/>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2"/>
      <c r="DB39" s="118"/>
      <c r="DC39" s="146"/>
      <c r="DD39" s="97"/>
      <c r="DE39" s="105"/>
    </row>
    <row r="40" spans="2:109" ht="8.5" customHeight="1" thickTop="1" x14ac:dyDescent="0.35">
      <c r="B40" s="71"/>
      <c r="C40" s="314"/>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2"/>
      <c r="DB40" s="117"/>
      <c r="DC40" s="149"/>
      <c r="DD40" s="46"/>
      <c r="DE40" s="88"/>
    </row>
    <row r="41" spans="2:109" x14ac:dyDescent="0.35">
      <c r="B41" s="71"/>
      <c r="C41" s="314">
        <f t="shared" si="9"/>
        <v>7</v>
      </c>
      <c r="D41" s="212" t="str">
        <f t="shared" si="9"/>
        <v>Patrick Sunderman</v>
      </c>
      <c r="E41" s="213"/>
      <c r="F41" s="223">
        <f>IF(COUNT(AL41:DA41)=0,"", COUNT(AL41:DA41))</f>
        <v>18</v>
      </c>
      <c r="G41" s="214">
        <f t="shared" ref="G41" si="64">_xlfn.IFS(F41="","",F41=1,1,F41=2,2,F41=3,3,F41=4,4,F41=5,5,F41&gt;5,5)</f>
        <v>5</v>
      </c>
      <c r="H41" s="202"/>
      <c r="I41" s="223"/>
      <c r="J41" s="227" t="s">
        <v>7</v>
      </c>
      <c r="K41" s="45">
        <f>IFERROR(LARGE((AL41:DA41),1),"")</f>
        <v>628.20000000000005</v>
      </c>
      <c r="L41" s="1">
        <f>IFERROR(LARGE((AL41:DA41),2),"")</f>
        <v>627.4</v>
      </c>
      <c r="M41" s="1">
        <f>IFERROR(LARGE((AL41:DA41),3),"")</f>
        <v>626.70000000000005</v>
      </c>
      <c r="N41" s="1">
        <f>IFERROR(LARGE((AL41:DA41),4),"")</f>
        <v>625.20000000000005</v>
      </c>
      <c r="O41" s="46">
        <f>IFERROR(LARGE((AL41:DA41),5),"")</f>
        <v>625.1</v>
      </c>
      <c r="P41" s="1"/>
      <c r="Q41" s="56">
        <f t="shared" si="11"/>
        <v>626.52</v>
      </c>
      <c r="R41" s="57" t="str">
        <f t="shared" si="12"/>
        <v/>
      </c>
      <c r="S41" s="202"/>
      <c r="T41" s="5">
        <f t="shared" ref="T41" si="65">IF(U41="","",1)</f>
        <v>1</v>
      </c>
      <c r="U41" s="4">
        <f t="shared" ref="U41" si="66">IF(SUM(Q41:R41)=0,"",SUM(Q41:R41))</f>
        <v>626.52</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v>624.70000000000005</v>
      </c>
      <c r="AN41" s="62">
        <v>620.4</v>
      </c>
      <c r="AO41" s="62">
        <v>628.20000000000005</v>
      </c>
      <c r="AP41" s="62" t="s">
        <v>7</v>
      </c>
      <c r="AQ41" s="62" t="s">
        <v>7</v>
      </c>
      <c r="AR41" s="62" t="s">
        <v>7</v>
      </c>
      <c r="AS41" s="62" t="s">
        <v>7</v>
      </c>
      <c r="AT41" s="62" t="s">
        <v>7</v>
      </c>
      <c r="AU41" s="62" t="s">
        <v>7</v>
      </c>
      <c r="AV41" s="62" t="s">
        <v>7</v>
      </c>
      <c r="AW41" s="62">
        <v>625.1</v>
      </c>
      <c r="AX41" s="62" t="s">
        <v>7</v>
      </c>
      <c r="AY41" s="62">
        <v>623.70000000000005</v>
      </c>
      <c r="AZ41" s="62" t="s">
        <v>7</v>
      </c>
      <c r="BA41" s="62" t="s">
        <v>7</v>
      </c>
      <c r="BB41" s="62">
        <v>625.20000000000005</v>
      </c>
      <c r="BC41" s="62">
        <v>624</v>
      </c>
      <c r="BD41" s="62">
        <v>619.9</v>
      </c>
      <c r="BE41" s="62" t="s">
        <v>7</v>
      </c>
      <c r="BF41" s="62" t="s">
        <v>7</v>
      </c>
      <c r="BG41" s="62" t="s">
        <v>7</v>
      </c>
      <c r="BH41" s="62" t="s">
        <v>7</v>
      </c>
      <c r="BI41" s="62" t="s">
        <v>7</v>
      </c>
      <c r="BJ41" s="62" t="s">
        <v>7</v>
      </c>
      <c r="BK41" s="62" t="s">
        <v>7</v>
      </c>
      <c r="BL41" s="62" t="s">
        <v>7</v>
      </c>
      <c r="BM41" s="62" t="s">
        <v>7</v>
      </c>
      <c r="BN41" s="62">
        <v>624.4</v>
      </c>
      <c r="BO41" s="62" t="s">
        <v>7</v>
      </c>
      <c r="BP41" s="62" t="s">
        <v>7</v>
      </c>
      <c r="BQ41" s="62" t="s">
        <v>7</v>
      </c>
      <c r="BR41" s="62">
        <v>622.79999999999995</v>
      </c>
      <c r="BS41" s="62" t="s">
        <v>7</v>
      </c>
      <c r="BT41" s="62" t="s">
        <v>7</v>
      </c>
      <c r="BU41" s="62" t="s">
        <v>7</v>
      </c>
      <c r="BV41" s="62" t="s">
        <v>7</v>
      </c>
      <c r="BW41" s="62" t="s">
        <v>7</v>
      </c>
      <c r="BX41" s="62">
        <v>618.20000000000005</v>
      </c>
      <c r="BY41" s="62">
        <v>627.4</v>
      </c>
      <c r="BZ41" s="62" t="s">
        <v>7</v>
      </c>
      <c r="CA41" s="62" t="s">
        <v>7</v>
      </c>
      <c r="CB41" s="62">
        <v>619.5</v>
      </c>
      <c r="CC41" s="62">
        <v>623.20000000000005</v>
      </c>
      <c r="CD41" s="62" t="s">
        <v>7</v>
      </c>
      <c r="CE41" s="62" t="s">
        <v>7</v>
      </c>
      <c r="CF41" s="62" t="s">
        <v>7</v>
      </c>
      <c r="CG41" s="62" t="s">
        <v>7</v>
      </c>
      <c r="CH41" s="62" t="s">
        <v>7</v>
      </c>
      <c r="CI41" s="62" t="s">
        <v>7</v>
      </c>
      <c r="CJ41" s="62" t="s">
        <v>7</v>
      </c>
      <c r="CK41" s="62">
        <v>622.79999999999995</v>
      </c>
      <c r="CL41" s="62">
        <v>626.70000000000005</v>
      </c>
      <c r="CM41" s="62" t="s">
        <v>7</v>
      </c>
      <c r="CN41" s="62" t="s">
        <v>7</v>
      </c>
      <c r="CO41" s="62">
        <v>623.4</v>
      </c>
      <c r="CP41" s="62">
        <v>624.1</v>
      </c>
      <c r="CQ41" s="62" t="s">
        <v>7</v>
      </c>
      <c r="CR41" s="62" t="s">
        <v>7</v>
      </c>
      <c r="CS41" s="62" t="s">
        <v>7</v>
      </c>
      <c r="CT41" s="62" t="s">
        <v>7</v>
      </c>
      <c r="CU41" s="62" t="s">
        <v>7</v>
      </c>
      <c r="CV41" s="62" t="s">
        <v>7</v>
      </c>
      <c r="CW41" s="62" t="s">
        <v>7</v>
      </c>
      <c r="CX41" s="62" t="s">
        <v>7</v>
      </c>
      <c r="CY41" s="62" t="s">
        <v>7</v>
      </c>
      <c r="CZ41" s="62" t="s">
        <v>7</v>
      </c>
      <c r="DA41" s="62" t="s">
        <v>7</v>
      </c>
      <c r="DB41" s="117"/>
      <c r="DC41" s="60" t="str">
        <f>IF(AD41="Athlete Name","",AD41)</f>
        <v>Patrick Sunderman</v>
      </c>
      <c r="DD41" s="46">
        <v>7</v>
      </c>
      <c r="DE41" s="88"/>
    </row>
    <row r="42" spans="2:109" x14ac:dyDescent="0.35">
      <c r="B42" s="71"/>
      <c r="C42" s="314"/>
      <c r="D42" s="212"/>
      <c r="E42" s="213"/>
      <c r="F42" s="223"/>
      <c r="G42" s="214"/>
      <c r="H42" s="202"/>
      <c r="I42" s="223" t="str">
        <f>IF(SUM(AF42:AJ42)=0,"",SUM(AF42:AJ42))</f>
        <v/>
      </c>
      <c r="J42" s="227" t="s">
        <v>12</v>
      </c>
      <c r="K42" s="199" t="str">
        <f>IFERROR(LARGE((AL42:DA42),1),"")</f>
        <v/>
      </c>
      <c r="L42" s="191" t="str">
        <f>IFERROR(LARGE((AL42:DA42),2),"")</f>
        <v/>
      </c>
      <c r="M42" s="191" t="str">
        <f>IFERROR(LARGE((AL42:DA42),3),"")</f>
        <v/>
      </c>
      <c r="N42" s="191" t="str">
        <f>IFERROR(LARGE((AL42:DA42),4),"")</f>
        <v/>
      </c>
      <c r="O42" s="214" t="str">
        <f>IFERROR(LARGE((AL42:DA42),5),"")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45" t="s">
        <v>12</v>
      </c>
      <c r="CZ42" s="45" t="s">
        <v>12</v>
      </c>
      <c r="DA42" s="45" t="s">
        <v>12</v>
      </c>
      <c r="DB42" s="117"/>
      <c r="DC42" s="60"/>
      <c r="DD42" s="46"/>
      <c r="DE42" s="88"/>
    </row>
    <row r="43" spans="2:109" s="39" customFormat="1" ht="8.5" customHeight="1" thickBot="1" x14ac:dyDescent="0.4">
      <c r="B43" s="102"/>
      <c r="C43" s="315"/>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6"/>
      <c r="DB43" s="118"/>
      <c r="DC43" s="158"/>
      <c r="DD43" s="97"/>
      <c r="DE43" s="105"/>
    </row>
    <row r="44" spans="2:109" ht="8.5" customHeight="1" thickTop="1" x14ac:dyDescent="0.35">
      <c r="B44" s="71"/>
      <c r="C44" s="314"/>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5"/>
      <c r="DB44" s="117"/>
      <c r="DC44" s="134"/>
      <c r="DD44" s="46"/>
      <c r="DE44" s="88"/>
    </row>
    <row r="45" spans="2:109" x14ac:dyDescent="0.35">
      <c r="B45" s="71"/>
      <c r="C45" s="314">
        <f t="shared" si="9"/>
        <v>8</v>
      </c>
      <c r="D45" s="212" t="str">
        <f t="shared" si="9"/>
        <v>Levi Clark</v>
      </c>
      <c r="E45" s="213"/>
      <c r="F45" s="223">
        <f>IF(COUNT(AL45:DA45)=0,"", COUNT(AL45:DA45))</f>
        <v>19</v>
      </c>
      <c r="G45" s="214">
        <f t="shared" ref="G45" si="77">_xlfn.IFS(F45="","",F45=1,1,F45=2,2,F45=3,3,F45=4,4,F45=5,5,F45&gt;5,5)</f>
        <v>5</v>
      </c>
      <c r="H45" s="202"/>
      <c r="I45" s="223"/>
      <c r="J45" s="227" t="s">
        <v>7</v>
      </c>
      <c r="K45" s="45">
        <f>IFERROR(LARGE((AL45:DA45),1),"")</f>
        <v>627.29999999999995</v>
      </c>
      <c r="L45" s="1">
        <f>IFERROR(LARGE((AL45:DA45),2),"")</f>
        <v>625.1</v>
      </c>
      <c r="M45" s="1">
        <f>IFERROR(LARGE((AL45:DA45),3),"")</f>
        <v>625.1</v>
      </c>
      <c r="N45" s="1">
        <f>IFERROR(LARGE((AL45:DA45),4),"")</f>
        <v>624.20000000000005</v>
      </c>
      <c r="O45" s="46">
        <f>IFERROR(LARGE((AL45:DA45),5),"")</f>
        <v>624.1</v>
      </c>
      <c r="P45" s="1"/>
      <c r="Q45" s="56">
        <f t="shared" si="11"/>
        <v>625.16</v>
      </c>
      <c r="R45" s="57" t="str">
        <f t="shared" si="12"/>
        <v/>
      </c>
      <c r="S45" s="202"/>
      <c r="T45" s="5">
        <f t="shared" ref="T45" si="78">IF(U45="","",1)</f>
        <v>1</v>
      </c>
      <c r="U45" s="4">
        <f t="shared" ref="U45" si="79">IF(SUM(Q45:R45)=0,"",SUM(Q45:R45))</f>
        <v>625.16</v>
      </c>
      <c r="V45" s="6">
        <f t="shared" ref="V45" si="80">IF(U45="","",1)</f>
        <v>1</v>
      </c>
      <c r="W45" s="202"/>
      <c r="X45" s="213" t="str">
        <f t="shared" si="5"/>
        <v>Levi Clark</v>
      </c>
      <c r="Y45" s="214"/>
      <c r="Z45" s="76"/>
      <c r="AB45" s="82"/>
      <c r="AC45" s="45">
        <v>8</v>
      </c>
      <c r="AD45" s="60" t="s">
        <v>141</v>
      </c>
      <c r="AF45" s="45"/>
      <c r="AG45" s="1"/>
      <c r="AH45" s="1"/>
      <c r="AI45" s="1"/>
      <c r="AJ45" s="46"/>
      <c r="AK45" s="108"/>
      <c r="AL45" s="62" t="s">
        <v>7</v>
      </c>
      <c r="AM45" s="62">
        <v>622.1</v>
      </c>
      <c r="AN45" s="62">
        <v>619.5</v>
      </c>
      <c r="AO45" s="62">
        <v>617.6</v>
      </c>
      <c r="AP45" s="62" t="s">
        <v>7</v>
      </c>
      <c r="AQ45" s="62" t="s">
        <v>7</v>
      </c>
      <c r="AR45" s="62" t="s">
        <v>7</v>
      </c>
      <c r="AS45" s="62" t="s">
        <v>7</v>
      </c>
      <c r="AT45" s="62" t="s">
        <v>7</v>
      </c>
      <c r="AU45" s="62" t="s">
        <v>7</v>
      </c>
      <c r="AV45" s="62" t="s">
        <v>7</v>
      </c>
      <c r="AW45" s="62">
        <v>627.29999999999995</v>
      </c>
      <c r="AX45" s="62" t="s">
        <v>7</v>
      </c>
      <c r="AY45" s="62">
        <v>621.9</v>
      </c>
      <c r="AZ45" s="62" t="s">
        <v>7</v>
      </c>
      <c r="BA45" s="62" t="s">
        <v>7</v>
      </c>
      <c r="BB45" s="62">
        <v>625.1</v>
      </c>
      <c r="BC45" s="62">
        <v>623.6</v>
      </c>
      <c r="BD45" s="62">
        <v>618.79999999999995</v>
      </c>
      <c r="BE45" s="62" t="s">
        <v>7</v>
      </c>
      <c r="BF45" s="62" t="s">
        <v>7</v>
      </c>
      <c r="BG45" s="62" t="s">
        <v>7</v>
      </c>
      <c r="BH45" s="62" t="s">
        <v>7</v>
      </c>
      <c r="BI45" s="62" t="s">
        <v>7</v>
      </c>
      <c r="BJ45" s="62" t="s">
        <v>7</v>
      </c>
      <c r="BK45" s="62" t="s">
        <v>7</v>
      </c>
      <c r="BL45" s="62" t="s">
        <v>7</v>
      </c>
      <c r="BM45" s="62" t="s">
        <v>7</v>
      </c>
      <c r="BN45" s="62" t="s">
        <v>7</v>
      </c>
      <c r="BO45" s="62" t="s">
        <v>7</v>
      </c>
      <c r="BP45" s="62" t="s">
        <v>7</v>
      </c>
      <c r="BQ45" s="62">
        <v>622.6</v>
      </c>
      <c r="BR45" s="62" t="s">
        <v>7</v>
      </c>
      <c r="BS45" s="62" t="s">
        <v>7</v>
      </c>
      <c r="BT45" s="62" t="s">
        <v>7</v>
      </c>
      <c r="BU45" s="62" t="s">
        <v>7</v>
      </c>
      <c r="BV45" s="62">
        <v>622</v>
      </c>
      <c r="BW45" s="62">
        <v>622.5</v>
      </c>
      <c r="BX45" s="62">
        <v>624.20000000000005</v>
      </c>
      <c r="BY45" s="62">
        <v>624.1</v>
      </c>
      <c r="BZ45" s="62" t="s">
        <v>7</v>
      </c>
      <c r="CA45" s="62" t="s">
        <v>7</v>
      </c>
      <c r="CB45" s="62">
        <v>616.9</v>
      </c>
      <c r="CC45" s="62">
        <v>620.29999999999995</v>
      </c>
      <c r="CD45" s="62" t="s">
        <v>7</v>
      </c>
      <c r="CE45" s="62" t="s">
        <v>7</v>
      </c>
      <c r="CF45" s="62" t="s">
        <v>7</v>
      </c>
      <c r="CG45" s="62" t="s">
        <v>7</v>
      </c>
      <c r="CH45" s="62" t="s">
        <v>7</v>
      </c>
      <c r="CI45" s="62" t="s">
        <v>7</v>
      </c>
      <c r="CJ45" s="62" t="s">
        <v>7</v>
      </c>
      <c r="CK45" s="62">
        <v>622.1</v>
      </c>
      <c r="CL45" s="62">
        <v>618.79999999999995</v>
      </c>
      <c r="CM45" s="62" t="s">
        <v>7</v>
      </c>
      <c r="CN45" s="62" t="s">
        <v>7</v>
      </c>
      <c r="CO45" s="62">
        <v>625.1</v>
      </c>
      <c r="CP45" s="62">
        <v>621.20000000000005</v>
      </c>
      <c r="CQ45" s="62" t="s">
        <v>7</v>
      </c>
      <c r="CR45" s="62" t="s">
        <v>7</v>
      </c>
      <c r="CS45" s="62" t="s">
        <v>7</v>
      </c>
      <c r="CT45" s="62" t="s">
        <v>7</v>
      </c>
      <c r="CU45" s="62" t="s">
        <v>7</v>
      </c>
      <c r="CV45" s="62" t="s">
        <v>7</v>
      </c>
      <c r="CW45" s="62" t="s">
        <v>7</v>
      </c>
      <c r="CX45" s="62" t="s">
        <v>7</v>
      </c>
      <c r="CY45" s="62" t="s">
        <v>7</v>
      </c>
      <c r="CZ45" s="62" t="s">
        <v>7</v>
      </c>
      <c r="DA45" s="62" t="s">
        <v>7</v>
      </c>
      <c r="DB45" s="117"/>
      <c r="DC45" s="60" t="str">
        <f>IF(AD45="Athlete Name","",AD45)</f>
        <v>Levi Clark</v>
      </c>
      <c r="DD45" s="46">
        <v>8</v>
      </c>
      <c r="DE45" s="88"/>
    </row>
    <row r="46" spans="2:109" x14ac:dyDescent="0.35">
      <c r="B46" s="71"/>
      <c r="C46" s="314"/>
      <c r="D46" s="212"/>
      <c r="E46" s="213"/>
      <c r="F46" s="223"/>
      <c r="G46" s="214"/>
      <c r="H46" s="202"/>
      <c r="I46" s="223" t="str">
        <f>IF(SUM(AF46:AJ46)=0,"",SUM(AF46:AJ46))</f>
        <v/>
      </c>
      <c r="J46" s="227" t="s">
        <v>12</v>
      </c>
      <c r="K46" s="199" t="str">
        <f>IFERROR(LARGE((AL46:DA46),1),"")</f>
        <v/>
      </c>
      <c r="L46" s="191" t="str">
        <f>IFERROR(LARGE((AL46:DA46),2),"")</f>
        <v/>
      </c>
      <c r="M46" s="191" t="str">
        <f>IFERROR(LARGE((AL46:DA46),3),"")</f>
        <v/>
      </c>
      <c r="N46" s="191" t="str">
        <f>IFERROR(LARGE((AL46:DA46),4),"")</f>
        <v/>
      </c>
      <c r="O46" s="214" t="str">
        <f>IFERROR(LARGE((AL46:DA46),5),"")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45" t="s">
        <v>12</v>
      </c>
      <c r="CZ46" s="45" t="s">
        <v>12</v>
      </c>
      <c r="DA46" s="45" t="s">
        <v>12</v>
      </c>
      <c r="DB46" s="117"/>
      <c r="DC46" s="60"/>
      <c r="DD46" s="46"/>
      <c r="DE46" s="88"/>
    </row>
    <row r="47" spans="2:109" s="39" customFormat="1" ht="8.5" customHeight="1" thickBot="1" x14ac:dyDescent="0.4">
      <c r="B47" s="102"/>
      <c r="C47" s="315"/>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2"/>
      <c r="DB47" s="118"/>
      <c r="DC47" s="146"/>
      <c r="DD47" s="97"/>
      <c r="DE47" s="105"/>
    </row>
    <row r="48" spans="2:109" ht="8.5" customHeight="1" thickTop="1" x14ac:dyDescent="0.35">
      <c r="B48" s="71"/>
      <c r="C48" s="314"/>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2"/>
      <c r="DB48" s="117"/>
      <c r="DC48" s="149"/>
      <c r="DD48" s="46"/>
      <c r="DE48" s="88"/>
    </row>
    <row r="49" spans="1:109" x14ac:dyDescent="0.35">
      <c r="B49" s="71"/>
      <c r="C49" s="314">
        <f t="shared" si="9"/>
        <v>9</v>
      </c>
      <c r="D49" s="212" t="str">
        <f t="shared" si="9"/>
        <v>Scott Rockett</v>
      </c>
      <c r="E49" s="213"/>
      <c r="F49" s="223">
        <f>IF(COUNT(AL49:DA49)=0,"", COUNT(AL49:DA49))</f>
        <v>15</v>
      </c>
      <c r="G49" s="214">
        <f t="shared" ref="G49" si="90">_xlfn.IFS(F49="","",F49=1,1,F49=2,2,F49=3,3,F49=4,4,F49=5,5,F49&gt;5,5)</f>
        <v>5</v>
      </c>
      <c r="H49" s="202"/>
      <c r="I49" s="223"/>
      <c r="J49" s="227" t="s">
        <v>7</v>
      </c>
      <c r="K49" s="45">
        <f>IFERROR(LARGE((AL49:DA49),1),"")</f>
        <v>626.6</v>
      </c>
      <c r="L49" s="1">
        <f>IFERROR(LARGE((AL49:DA49),2),"")</f>
        <v>625.6</v>
      </c>
      <c r="M49" s="1">
        <f>IFERROR(LARGE((AL49:DA49),3),"")</f>
        <v>624.20000000000005</v>
      </c>
      <c r="N49" s="1">
        <f>IFERROR(LARGE((AL49:DA49),4),"")</f>
        <v>623.6</v>
      </c>
      <c r="O49" s="46">
        <f>IFERROR(LARGE((AL49:DA49),5),"")</f>
        <v>623.29999999999995</v>
      </c>
      <c r="P49" s="1"/>
      <c r="Q49" s="56">
        <f t="shared" si="11"/>
        <v>624.66000000000008</v>
      </c>
      <c r="R49" s="57" t="str">
        <f t="shared" si="12"/>
        <v/>
      </c>
      <c r="S49" s="202"/>
      <c r="T49" s="5">
        <f t="shared" ref="T49" si="91">IF(U49="","",1)</f>
        <v>1</v>
      </c>
      <c r="U49" s="4">
        <f t="shared" ref="U49" si="92">IF(SUM(Q49:R49)=0,"",SUM(Q49:R49))</f>
        <v>624.66000000000008</v>
      </c>
      <c r="V49" s="6">
        <f t="shared" ref="V49" si="93">IF(U49="","",1)</f>
        <v>1</v>
      </c>
      <c r="W49" s="202"/>
      <c r="X49" s="213" t="str">
        <f t="shared" si="5"/>
        <v>Scott Rockett</v>
      </c>
      <c r="Y49" s="214"/>
      <c r="Z49" s="76"/>
      <c r="AB49" s="82"/>
      <c r="AC49" s="45">
        <v>9</v>
      </c>
      <c r="AD49" s="60" t="s">
        <v>142</v>
      </c>
      <c r="AF49" s="45"/>
      <c r="AG49" s="1"/>
      <c r="AH49" s="1"/>
      <c r="AI49" s="1"/>
      <c r="AJ49" s="46"/>
      <c r="AK49" s="108"/>
      <c r="AL49" s="62" t="s">
        <v>7</v>
      </c>
      <c r="AM49" s="62">
        <v>619.5</v>
      </c>
      <c r="AN49" s="62">
        <v>620.70000000000005</v>
      </c>
      <c r="AO49" s="62" t="s">
        <v>7</v>
      </c>
      <c r="AP49" s="62" t="s">
        <v>7</v>
      </c>
      <c r="AQ49" s="62" t="s">
        <v>7</v>
      </c>
      <c r="AR49" s="62" t="s">
        <v>7</v>
      </c>
      <c r="AS49" s="62" t="s">
        <v>7</v>
      </c>
      <c r="AT49" s="62" t="s">
        <v>7</v>
      </c>
      <c r="AU49" s="62" t="s">
        <v>7</v>
      </c>
      <c r="AV49" s="62" t="s">
        <v>7</v>
      </c>
      <c r="AW49" s="62" t="s">
        <v>7</v>
      </c>
      <c r="AX49" s="62">
        <v>620.6</v>
      </c>
      <c r="AY49" s="62" t="s">
        <v>7</v>
      </c>
      <c r="AZ49" s="62">
        <v>626.6</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v>622.20000000000005</v>
      </c>
      <c r="BO49" s="62" t="s">
        <v>7</v>
      </c>
      <c r="BP49" s="62" t="s">
        <v>7</v>
      </c>
      <c r="BQ49" s="62" t="s">
        <v>7</v>
      </c>
      <c r="BR49" s="62">
        <v>622.5</v>
      </c>
      <c r="BS49" s="62">
        <v>623.29999999999995</v>
      </c>
      <c r="BT49" s="62">
        <v>622</v>
      </c>
      <c r="BU49" s="62">
        <v>621.9</v>
      </c>
      <c r="BV49" s="62" t="s">
        <v>7</v>
      </c>
      <c r="BW49" s="62" t="s">
        <v>7</v>
      </c>
      <c r="BX49" s="62">
        <v>623.6</v>
      </c>
      <c r="BY49" s="62">
        <v>625.6</v>
      </c>
      <c r="BZ49" s="62" t="s">
        <v>7</v>
      </c>
      <c r="CA49" s="62" t="s">
        <v>7</v>
      </c>
      <c r="CB49" s="62" t="s">
        <v>7</v>
      </c>
      <c r="CC49" s="62" t="s">
        <v>7</v>
      </c>
      <c r="CD49" s="62" t="s">
        <v>7</v>
      </c>
      <c r="CE49" s="62" t="s">
        <v>7</v>
      </c>
      <c r="CF49" s="62">
        <v>622.9</v>
      </c>
      <c r="CG49" s="62">
        <v>622.1</v>
      </c>
      <c r="CH49" s="62" t="s">
        <v>7</v>
      </c>
      <c r="CI49" s="62" t="s">
        <v>7</v>
      </c>
      <c r="CJ49" s="62" t="s">
        <v>7</v>
      </c>
      <c r="CK49" s="62">
        <v>622</v>
      </c>
      <c r="CL49" s="62">
        <v>624.20000000000005</v>
      </c>
      <c r="CM49" s="62" t="s">
        <v>7</v>
      </c>
      <c r="CN49" s="62" t="s">
        <v>7</v>
      </c>
      <c r="CO49" s="62" t="s">
        <v>7</v>
      </c>
      <c r="CP49" s="62" t="s">
        <v>7</v>
      </c>
      <c r="CQ49" s="62" t="s">
        <v>7</v>
      </c>
      <c r="CR49" s="62" t="s">
        <v>7</v>
      </c>
      <c r="CS49" s="62" t="s">
        <v>7</v>
      </c>
      <c r="CT49" s="62" t="s">
        <v>7</v>
      </c>
      <c r="CU49" s="62" t="s">
        <v>7</v>
      </c>
      <c r="CV49" s="62" t="s">
        <v>7</v>
      </c>
      <c r="CW49" s="62" t="s">
        <v>7</v>
      </c>
      <c r="CX49" s="62" t="s">
        <v>7</v>
      </c>
      <c r="CY49" s="62" t="s">
        <v>7</v>
      </c>
      <c r="CZ49" s="62" t="s">
        <v>7</v>
      </c>
      <c r="DA49" s="62" t="s">
        <v>7</v>
      </c>
      <c r="DB49" s="117"/>
      <c r="DC49" s="60" t="str">
        <f>IF(AD49="Athlete Name","",AD49)</f>
        <v>Scott Rockett</v>
      </c>
      <c r="DD49" s="46">
        <v>9</v>
      </c>
      <c r="DE49" s="88"/>
    </row>
    <row r="50" spans="1:109" x14ac:dyDescent="0.35">
      <c r="A50" t="s">
        <v>95</v>
      </c>
      <c r="B50" s="71"/>
      <c r="C50" s="314"/>
      <c r="D50" s="212"/>
      <c r="E50" s="213"/>
      <c r="F50" s="223"/>
      <c r="G50" s="214"/>
      <c r="H50" s="202"/>
      <c r="I50" s="223" t="str">
        <f>IF(SUM(AF50:AJ50)=0,"",SUM(AF50:AJ50))</f>
        <v/>
      </c>
      <c r="J50" s="227" t="s">
        <v>12</v>
      </c>
      <c r="K50" s="199" t="str">
        <f>IFERROR(LARGE((AL50:DA50),1),"")</f>
        <v/>
      </c>
      <c r="L50" s="191" t="str">
        <f>IFERROR(LARGE((AL50:DA50),2),"")</f>
        <v/>
      </c>
      <c r="M50" s="191" t="str">
        <f>IFERROR(LARGE((AL50:DA50),3),"")</f>
        <v/>
      </c>
      <c r="N50" s="191" t="str">
        <f>IFERROR(LARGE((AL50:DA50),4),"")</f>
        <v/>
      </c>
      <c r="O50" s="214" t="str">
        <f>IFERROR(LARGE((AL50:DA50),5),"")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45" t="s">
        <v>12</v>
      </c>
      <c r="CZ50" s="45" t="s">
        <v>12</v>
      </c>
      <c r="DA50" s="45" t="s">
        <v>12</v>
      </c>
      <c r="DB50" s="117"/>
      <c r="DC50" s="60"/>
      <c r="DD50" s="46"/>
      <c r="DE50" s="88"/>
    </row>
    <row r="51" spans="1:109" s="39" customFormat="1" ht="8.5" customHeight="1" thickBot="1" x14ac:dyDescent="0.4">
      <c r="B51" s="102"/>
      <c r="C51" s="315"/>
      <c r="D51" s="215"/>
      <c r="E51" s="216"/>
      <c r="F51" s="224"/>
      <c r="G51" s="217"/>
      <c r="H51" s="228"/>
      <c r="I51" s="229"/>
      <c r="J51" s="228"/>
      <c r="K51" s="232"/>
      <c r="L51" s="196"/>
      <c r="M51" s="196"/>
      <c r="N51" s="196"/>
      <c r="O51" s="233"/>
      <c r="P51" s="228"/>
      <c r="Q51" s="234"/>
      <c r="R51" s="235" t="s">
        <v>178</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6"/>
      <c r="DB51" s="118"/>
      <c r="DC51" s="158"/>
      <c r="DD51" s="97"/>
      <c r="DE51" s="105"/>
    </row>
    <row r="52" spans="1:109" ht="8.5" customHeight="1" thickTop="1" x14ac:dyDescent="0.35">
      <c r="B52" s="71"/>
      <c r="C52" s="314"/>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5"/>
      <c r="DB52" s="117"/>
      <c r="DC52" s="134"/>
      <c r="DD52" s="46"/>
      <c r="DE52" s="88"/>
    </row>
    <row r="53" spans="1:109" x14ac:dyDescent="0.35">
      <c r="B53" s="71"/>
      <c r="C53" s="314">
        <f t="shared" si="9"/>
        <v>10</v>
      </c>
      <c r="D53" s="212" t="str">
        <f t="shared" si="9"/>
        <v>Matt Sanchez</v>
      </c>
      <c r="E53" s="213"/>
      <c r="F53" s="223">
        <f>IF(COUNT(AL53:DA53)=0,"", COUNT(AL53:DA53))</f>
        <v>11</v>
      </c>
      <c r="G53" s="214">
        <f t="shared" ref="G53" si="103">_xlfn.IFS(F53="","",F53=1,1,F53=2,2,F53=3,3,F53=4,4,F53=5,5,F53&gt;5,5)</f>
        <v>5</v>
      </c>
      <c r="H53" s="202"/>
      <c r="I53" s="223"/>
      <c r="J53" s="227" t="s">
        <v>7</v>
      </c>
      <c r="K53" s="45">
        <f>IFERROR(LARGE((AL53:DA53),1),"")</f>
        <v>626.20000000000005</v>
      </c>
      <c r="L53" s="1">
        <f>IFERROR(LARGE((AL53:DA53),2),"")</f>
        <v>624.4</v>
      </c>
      <c r="M53" s="191">
        <f>IFERROR(LARGE((AL53:DA53),3),"")</f>
        <v>623.1</v>
      </c>
      <c r="N53" s="191">
        <f>IFERROR(LARGE((AL53:DA53),4),"")</f>
        <v>623</v>
      </c>
      <c r="O53" s="214">
        <f>IFERROR(LARGE((AL53:DA53),5),"")</f>
        <v>622.9</v>
      </c>
      <c r="P53" s="191"/>
      <c r="Q53" s="56">
        <f t="shared" si="11"/>
        <v>623.91999999999996</v>
      </c>
      <c r="R53" s="57" t="str">
        <f t="shared" si="12"/>
        <v/>
      </c>
      <c r="S53" s="202"/>
      <c r="T53" s="5">
        <f t="shared" ref="T53" si="104">IF(U53="","",1)</f>
        <v>1</v>
      </c>
      <c r="U53" s="4">
        <f t="shared" ref="U53" si="105">IF(SUM(Q53:R53)=0,"",SUM(Q53:R53))</f>
        <v>623.91999999999996</v>
      </c>
      <c r="V53" s="6">
        <f t="shared" ref="V53" si="106">IF(U53="","",1)</f>
        <v>1</v>
      </c>
      <c r="W53" s="202"/>
      <c r="X53" s="213" t="str">
        <f t="shared" si="5"/>
        <v>Matt Sanchez</v>
      </c>
      <c r="Y53" s="214"/>
      <c r="Z53" s="76"/>
      <c r="AB53" s="82"/>
      <c r="AC53" s="45">
        <v>10</v>
      </c>
      <c r="AD53" s="60" t="s">
        <v>143</v>
      </c>
      <c r="AF53" s="45"/>
      <c r="AG53" s="1"/>
      <c r="AH53" s="1"/>
      <c r="AI53" s="1"/>
      <c r="AJ53" s="46"/>
      <c r="AK53" s="108"/>
      <c r="AL53" s="62" t="s">
        <v>7</v>
      </c>
      <c r="AM53" s="62">
        <v>626.20000000000005</v>
      </c>
      <c r="AN53" s="62">
        <v>623.1</v>
      </c>
      <c r="AO53" s="62" t="s">
        <v>7</v>
      </c>
      <c r="AP53" s="62" t="s">
        <v>7</v>
      </c>
      <c r="AQ53" s="62" t="s">
        <v>7</v>
      </c>
      <c r="AR53" s="62" t="s">
        <v>7</v>
      </c>
      <c r="AS53" s="62" t="s">
        <v>7</v>
      </c>
      <c r="AT53" s="62" t="s">
        <v>7</v>
      </c>
      <c r="AU53" s="62" t="s">
        <v>7</v>
      </c>
      <c r="AV53" s="62" t="s">
        <v>7</v>
      </c>
      <c r="AW53" s="62" t="s">
        <v>7</v>
      </c>
      <c r="AX53" s="62">
        <v>616.5</v>
      </c>
      <c r="AY53" s="62" t="s">
        <v>7</v>
      </c>
      <c r="AZ53" s="62" t="s">
        <v>7</v>
      </c>
      <c r="BA53" s="62" t="s">
        <v>7</v>
      </c>
      <c r="BB53" s="62">
        <v>618.79999999999995</v>
      </c>
      <c r="BC53" s="62">
        <v>618.70000000000005</v>
      </c>
      <c r="BD53" s="62" t="s">
        <v>7</v>
      </c>
      <c r="BE53" s="62" t="s">
        <v>7</v>
      </c>
      <c r="BF53" s="62" t="s">
        <v>7</v>
      </c>
      <c r="BG53" s="62" t="s">
        <v>7</v>
      </c>
      <c r="BH53" s="62" t="s">
        <v>7</v>
      </c>
      <c r="BI53" s="62" t="s">
        <v>7</v>
      </c>
      <c r="BJ53" s="62" t="s">
        <v>7</v>
      </c>
      <c r="BK53" s="62" t="s">
        <v>7</v>
      </c>
      <c r="BL53" s="62">
        <v>622.9</v>
      </c>
      <c r="BM53" s="62">
        <v>623</v>
      </c>
      <c r="BN53" s="62" t="s">
        <v>7</v>
      </c>
      <c r="BO53" s="62" t="s">
        <v>7</v>
      </c>
      <c r="BP53" s="62" t="s">
        <v>7</v>
      </c>
      <c r="BQ53" s="62" t="s">
        <v>7</v>
      </c>
      <c r="BR53" s="62" t="s">
        <v>7</v>
      </c>
      <c r="BS53" s="62" t="s">
        <v>7</v>
      </c>
      <c r="BT53" s="62" t="s">
        <v>7</v>
      </c>
      <c r="BU53" s="62" t="s">
        <v>7</v>
      </c>
      <c r="BV53" s="62" t="s">
        <v>7</v>
      </c>
      <c r="BW53" s="62" t="s">
        <v>7</v>
      </c>
      <c r="BX53" s="62">
        <v>618</v>
      </c>
      <c r="BY53" s="62">
        <v>619.5</v>
      </c>
      <c r="BZ53" s="62" t="s">
        <v>7</v>
      </c>
      <c r="CA53" s="62" t="s">
        <v>7</v>
      </c>
      <c r="CB53" s="62" t="s">
        <v>7</v>
      </c>
      <c r="CC53" s="62" t="s">
        <v>7</v>
      </c>
      <c r="CD53" s="62" t="s">
        <v>7</v>
      </c>
      <c r="CE53" s="62" t="s">
        <v>7</v>
      </c>
      <c r="CF53" s="62" t="s">
        <v>7</v>
      </c>
      <c r="CG53" s="62" t="s">
        <v>7</v>
      </c>
      <c r="CH53" s="62" t="s">
        <v>7</v>
      </c>
      <c r="CI53" s="62" t="s">
        <v>7</v>
      </c>
      <c r="CJ53" s="62" t="s">
        <v>7</v>
      </c>
      <c r="CK53" s="62">
        <v>621.4</v>
      </c>
      <c r="CL53" s="62">
        <v>624.4</v>
      </c>
      <c r="CM53" s="62" t="s">
        <v>7</v>
      </c>
      <c r="CN53" s="62" t="s">
        <v>7</v>
      </c>
      <c r="CO53" s="62" t="s">
        <v>7</v>
      </c>
      <c r="CP53" s="62" t="s">
        <v>7</v>
      </c>
      <c r="CQ53" s="62" t="s">
        <v>7</v>
      </c>
      <c r="CR53" s="62" t="s">
        <v>7</v>
      </c>
      <c r="CS53" s="62" t="s">
        <v>7</v>
      </c>
      <c r="CT53" s="62" t="s">
        <v>7</v>
      </c>
      <c r="CU53" s="62" t="s">
        <v>7</v>
      </c>
      <c r="CV53" s="62" t="s">
        <v>7</v>
      </c>
      <c r="CW53" s="62" t="s">
        <v>7</v>
      </c>
      <c r="CX53" s="62" t="s">
        <v>7</v>
      </c>
      <c r="CY53" s="62" t="s">
        <v>7</v>
      </c>
      <c r="CZ53" s="62" t="s">
        <v>7</v>
      </c>
      <c r="DA53" s="62" t="s">
        <v>7</v>
      </c>
      <c r="DB53" s="117"/>
      <c r="DC53" s="60" t="str">
        <f>IF(AD53="Athlete Name","",AD53)</f>
        <v>Matt Sanchez</v>
      </c>
      <c r="DD53" s="46">
        <v>10</v>
      </c>
      <c r="DE53" s="88"/>
    </row>
    <row r="54" spans="1:109" x14ac:dyDescent="0.35">
      <c r="B54" s="71"/>
      <c r="C54" s="314"/>
      <c r="D54" s="212"/>
      <c r="E54" s="213"/>
      <c r="F54" s="223"/>
      <c r="G54" s="214"/>
      <c r="H54" s="202"/>
      <c r="I54" s="223" t="str">
        <f>IF(SUM(AF54:AJ54)=0,"",SUM(AF54:AJ54))</f>
        <v/>
      </c>
      <c r="J54" s="227" t="s">
        <v>12</v>
      </c>
      <c r="K54" s="45" t="str">
        <f>IFERROR(LARGE((AL54:DA54),1),"")</f>
        <v/>
      </c>
      <c r="L54" s="191" t="str">
        <f>IFERROR(LARGE((AL54:DA54),2),"")</f>
        <v/>
      </c>
      <c r="M54" s="191" t="str">
        <f>IFERROR(LARGE((AL54:DA54),3),"")</f>
        <v/>
      </c>
      <c r="N54" s="191" t="str">
        <f>IFERROR(LARGE((AL54:DA54),4),"")</f>
        <v/>
      </c>
      <c r="O54" s="214" t="str">
        <f>IFERROR(LARGE((AL54:DA54),5),"")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45" t="s">
        <v>12</v>
      </c>
      <c r="CZ54" s="45" t="s">
        <v>12</v>
      </c>
      <c r="DA54" s="45" t="s">
        <v>12</v>
      </c>
      <c r="DB54" s="117"/>
      <c r="DC54" s="60"/>
      <c r="DD54" s="46"/>
      <c r="DE54" s="88"/>
    </row>
    <row r="55" spans="1:109" s="39" customFormat="1" ht="8.5" customHeight="1" thickBot="1" x14ac:dyDescent="0.4">
      <c r="B55" s="102"/>
      <c r="C55" s="315"/>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2"/>
      <c r="DB55" s="118"/>
      <c r="DC55" s="146"/>
      <c r="DD55" s="97"/>
      <c r="DE55" s="105"/>
    </row>
    <row r="56" spans="1:109" ht="8.5" customHeight="1" thickTop="1" x14ac:dyDescent="0.35">
      <c r="B56" s="71"/>
      <c r="C56" s="314"/>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5"/>
      <c r="DB56" s="117"/>
      <c r="DC56" s="134"/>
      <c r="DD56" s="46"/>
      <c r="DE56" s="88"/>
    </row>
    <row r="57" spans="1:109" x14ac:dyDescent="0.35">
      <c r="B57" s="71"/>
      <c r="C57" s="314">
        <f t="shared" si="9"/>
        <v>11</v>
      </c>
      <c r="D57" s="212" t="str">
        <f t="shared" si="9"/>
        <v>Peter Fiori</v>
      </c>
      <c r="E57" s="213"/>
      <c r="F57" s="223">
        <f>IF(COUNT(AL57:DA57)=0,"", COUNT(AL57:DA57))</f>
        <v>19</v>
      </c>
      <c r="G57" s="214">
        <f t="shared" ref="G57" si="116">_xlfn.IFS(F57="","",F57=1,1,F57=2,2,F57=3,3,F57=4,4,F57=5,5,F57&gt;5,5)</f>
        <v>5</v>
      </c>
      <c r="H57" s="202"/>
      <c r="I57" s="223"/>
      <c r="J57" s="227" t="s">
        <v>7</v>
      </c>
      <c r="K57" s="45">
        <f>IFERROR(LARGE((AL57:DA57),1),"")</f>
        <v>629.29999999999995</v>
      </c>
      <c r="L57" s="191">
        <f>IFERROR(LARGE((AL57:DA57),2),"")</f>
        <v>629.29999999999995</v>
      </c>
      <c r="M57" s="191">
        <f>IFERROR(LARGE((AL57:DA57),3),"")</f>
        <v>629</v>
      </c>
      <c r="N57" s="191">
        <f>IFERROR(LARGE((AL57:DA57),4),"")</f>
        <v>628.70000000000005</v>
      </c>
      <c r="O57" s="46">
        <f>IFERROR(LARGE((AL57:DA57),5),"")</f>
        <v>626.6</v>
      </c>
      <c r="P57" s="191"/>
      <c r="Q57" s="56">
        <f t="shared" si="11"/>
        <v>628.58000000000004</v>
      </c>
      <c r="R57" s="57" t="str">
        <f t="shared" si="12"/>
        <v/>
      </c>
      <c r="S57" s="202"/>
      <c r="T57" s="5">
        <f t="shared" ref="T57" si="117">IF(U57="","",1)</f>
        <v>1</v>
      </c>
      <c r="U57" s="4">
        <f t="shared" ref="U57" si="118">IF(SUM(Q57:R57)=0,"",SUM(Q57:R57))</f>
        <v>628.58000000000004</v>
      </c>
      <c r="V57" s="6">
        <f t="shared" ref="V57" si="119">IF(U57="","",1)</f>
        <v>1</v>
      </c>
      <c r="W57" s="202"/>
      <c r="X57" s="213" t="str">
        <f t="shared" si="5"/>
        <v>Peter Fiori</v>
      </c>
      <c r="Y57" s="214"/>
      <c r="Z57" s="76"/>
      <c r="AB57" s="82"/>
      <c r="AC57" s="45">
        <v>11</v>
      </c>
      <c r="AD57" s="60" t="s">
        <v>144</v>
      </c>
      <c r="AF57" s="45"/>
      <c r="AG57" s="1"/>
      <c r="AH57" s="1"/>
      <c r="AI57" s="1"/>
      <c r="AJ57" s="46"/>
      <c r="AK57" s="108"/>
      <c r="AL57" s="62" t="s">
        <v>7</v>
      </c>
      <c r="AM57" s="62">
        <v>620</v>
      </c>
      <c r="AN57" s="62">
        <v>622.9</v>
      </c>
      <c r="AO57" s="62">
        <v>614.1</v>
      </c>
      <c r="AP57" s="62" t="s">
        <v>7</v>
      </c>
      <c r="AQ57" s="62" t="s">
        <v>7</v>
      </c>
      <c r="AR57" s="62" t="s">
        <v>7</v>
      </c>
      <c r="AS57" s="62" t="s">
        <v>7</v>
      </c>
      <c r="AT57" s="62" t="s">
        <v>7</v>
      </c>
      <c r="AU57" s="62" t="s">
        <v>7</v>
      </c>
      <c r="AV57" s="62" t="s">
        <v>7</v>
      </c>
      <c r="AW57" s="62" t="s">
        <v>7</v>
      </c>
      <c r="AX57" s="62">
        <v>613.29999999999995</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v>618.4</v>
      </c>
      <c r="BW57" s="62">
        <v>628.70000000000005</v>
      </c>
      <c r="BX57" s="62">
        <v>626.6</v>
      </c>
      <c r="BY57" s="62">
        <v>625.6</v>
      </c>
      <c r="BZ57" s="62">
        <v>620.9</v>
      </c>
      <c r="CA57" s="62">
        <v>626</v>
      </c>
      <c r="CB57" s="62">
        <v>624.70000000000005</v>
      </c>
      <c r="CC57" s="62">
        <v>625.20000000000005</v>
      </c>
      <c r="CD57" s="62" t="s">
        <v>7</v>
      </c>
      <c r="CE57" s="62" t="s">
        <v>7</v>
      </c>
      <c r="CF57" s="62" t="s">
        <v>7</v>
      </c>
      <c r="CG57" s="62">
        <v>624.6</v>
      </c>
      <c r="CH57" s="62" t="s">
        <v>7</v>
      </c>
      <c r="CI57" s="62" t="s">
        <v>7</v>
      </c>
      <c r="CJ57" s="62" t="s">
        <v>7</v>
      </c>
      <c r="CK57" s="62">
        <v>622.5</v>
      </c>
      <c r="CL57" s="62">
        <v>629.29999999999995</v>
      </c>
      <c r="CM57" s="62" t="s">
        <v>7</v>
      </c>
      <c r="CN57" s="62" t="s">
        <v>7</v>
      </c>
      <c r="CO57" s="62">
        <v>626.6</v>
      </c>
      <c r="CP57" s="62">
        <v>629.29999999999995</v>
      </c>
      <c r="CQ57" s="62" t="s">
        <v>7</v>
      </c>
      <c r="CR57" s="62">
        <v>624.5</v>
      </c>
      <c r="CS57" s="62">
        <v>629</v>
      </c>
      <c r="CT57" s="62" t="s">
        <v>7</v>
      </c>
      <c r="CU57" s="62" t="s">
        <v>7</v>
      </c>
      <c r="CV57" s="62" t="s">
        <v>7</v>
      </c>
      <c r="CW57" s="62" t="s">
        <v>7</v>
      </c>
      <c r="CX57" s="62" t="s">
        <v>7</v>
      </c>
      <c r="CY57" s="62" t="s">
        <v>7</v>
      </c>
      <c r="CZ57" s="62" t="s">
        <v>7</v>
      </c>
      <c r="DA57" s="62" t="s">
        <v>7</v>
      </c>
      <c r="DB57" s="117"/>
      <c r="DC57" s="60" t="str">
        <f>IF(AD57="Athlete Name","",AD57)</f>
        <v>Peter Fiori</v>
      </c>
      <c r="DD57" s="46">
        <v>12</v>
      </c>
      <c r="DE57" s="88"/>
    </row>
    <row r="58" spans="1:109" x14ac:dyDescent="0.35">
      <c r="B58" s="71"/>
      <c r="C58" s="314"/>
      <c r="D58" s="212"/>
      <c r="E58" s="213"/>
      <c r="F58" s="223"/>
      <c r="G58" s="214"/>
      <c r="H58" s="202"/>
      <c r="I58" s="223" t="str">
        <f>IF(SUM(AF58:AJ58)=0,"",SUM(AF58:AJ58))</f>
        <v/>
      </c>
      <c r="J58" s="227" t="s">
        <v>12</v>
      </c>
      <c r="K58" s="199" t="str">
        <f>IFERROR(LARGE((AL58:DA58),1),"")</f>
        <v/>
      </c>
      <c r="L58" s="191" t="str">
        <f>IFERROR(LARGE((AL58:DA58),2),"")</f>
        <v/>
      </c>
      <c r="M58" s="191" t="str">
        <f>IFERROR(LARGE((AL58:DA58),3),"")</f>
        <v/>
      </c>
      <c r="N58" s="191" t="str">
        <f>IFERROR(LARGE((AL58:DA58),4),"")</f>
        <v/>
      </c>
      <c r="O58" s="214" t="str">
        <f>IFERROR(LARGE((AL58:DA58),5),"")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45" t="s">
        <v>12</v>
      </c>
      <c r="CZ58" s="45" t="s">
        <v>12</v>
      </c>
      <c r="DA58" s="45" t="s">
        <v>12</v>
      </c>
      <c r="DB58" s="117"/>
      <c r="DC58" s="60"/>
      <c r="DD58" s="46"/>
      <c r="DE58" s="88"/>
    </row>
    <row r="59" spans="1:109" s="39" customFormat="1" ht="8.5" customHeight="1" thickBot="1" x14ac:dyDescent="0.4">
      <c r="B59" s="102"/>
      <c r="C59" s="315"/>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2"/>
      <c r="DB59" s="118"/>
      <c r="DC59" s="146"/>
      <c r="DD59" s="97"/>
      <c r="DE59" s="105"/>
    </row>
    <row r="60" spans="1:109" ht="8.5" customHeight="1" thickTop="1" x14ac:dyDescent="0.35">
      <c r="B60" s="71"/>
      <c r="C60" s="314"/>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2"/>
      <c r="DB60" s="117"/>
      <c r="DC60" s="149"/>
      <c r="DD60" s="46"/>
      <c r="DE60" s="88"/>
    </row>
    <row r="61" spans="1:109" x14ac:dyDescent="0.35">
      <c r="B61" s="71"/>
      <c r="C61" s="314">
        <f t="shared" si="9"/>
        <v>12</v>
      </c>
      <c r="D61" s="212" t="str">
        <f t="shared" si="9"/>
        <v>Kellen McAferty</v>
      </c>
      <c r="E61" s="213"/>
      <c r="F61" s="223">
        <f>IF(COUNT(AL61:DA61)=0,"", COUNT(AL61:DA61))</f>
        <v>1</v>
      </c>
      <c r="G61" s="214">
        <f t="shared" ref="G61" si="129">_xlfn.IFS(F61="","",F61=1,1,F61=2,2,F61=3,3,F61=4,4,F61=5,5,F61&gt;5,5)</f>
        <v>1</v>
      </c>
      <c r="H61" s="202"/>
      <c r="I61" s="223"/>
      <c r="J61" s="227" t="s">
        <v>7</v>
      </c>
      <c r="K61" s="199">
        <f>IFERROR(LARGE((AL61:DA61),1),"")</f>
        <v>616.70000000000005</v>
      </c>
      <c r="L61" s="191" t="str">
        <f>IFERROR(LARGE((AL61:DA61),2),"")</f>
        <v/>
      </c>
      <c r="M61" s="191" t="str">
        <f>IFERROR(LARGE((AL61:DA61),3),"")</f>
        <v/>
      </c>
      <c r="N61" s="191" t="str">
        <f>IFERROR(LARGE((AL61:DA61),4),"")</f>
        <v/>
      </c>
      <c r="O61" s="214" t="str">
        <f>IFERROR(LARGE((AL61:DA61),5),"")</f>
        <v/>
      </c>
      <c r="P61" s="191"/>
      <c r="Q61" s="230">
        <f t="shared" si="11"/>
        <v>616.70000000000005</v>
      </c>
      <c r="R61" s="231" t="str">
        <f t="shared" si="12"/>
        <v/>
      </c>
      <c r="S61" s="202"/>
      <c r="T61" s="190">
        <f t="shared" ref="T61" si="130">IF(U61="","",1)</f>
        <v>1</v>
      </c>
      <c r="U61" s="193">
        <f t="shared" ref="U61" si="131">IF(SUM(Q61:R61)=0,"",SUM(Q61:R61))</f>
        <v>616.70000000000005</v>
      </c>
      <c r="V61" s="192">
        <f t="shared" ref="V61" si="132">IF(U61="","",1)</f>
        <v>1</v>
      </c>
      <c r="W61" s="202"/>
      <c r="X61" s="213" t="str">
        <f t="shared" si="5"/>
        <v>Kellen McAferty</v>
      </c>
      <c r="Y61" s="214"/>
      <c r="Z61" s="76"/>
      <c r="AB61" s="82"/>
      <c r="AC61" s="45">
        <v>12</v>
      </c>
      <c r="AD61" s="60" t="s">
        <v>194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v>616.70000000000005</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62" t="s">
        <v>7</v>
      </c>
      <c r="CY61" s="62" t="s">
        <v>7</v>
      </c>
      <c r="CZ61" s="62" t="s">
        <v>7</v>
      </c>
      <c r="DA61" s="62" t="s">
        <v>7</v>
      </c>
      <c r="DB61" s="117"/>
      <c r="DC61" s="60" t="str">
        <f>IF(AD61="Athlete Name","",AD61)</f>
        <v>Kellen McAferty</v>
      </c>
      <c r="DD61" s="46">
        <v>13</v>
      </c>
      <c r="DE61" s="88"/>
    </row>
    <row r="62" spans="1:109" x14ac:dyDescent="0.35">
      <c r="B62" s="71"/>
      <c r="C62" s="314"/>
      <c r="D62" s="212"/>
      <c r="E62" s="213"/>
      <c r="F62" s="223"/>
      <c r="G62" s="214"/>
      <c r="H62" s="202"/>
      <c r="I62" s="223" t="str">
        <f>IF(SUM(AF62:AJ62)=0,"",SUM(AF62:AJ62))</f>
        <v/>
      </c>
      <c r="J62" s="227" t="s">
        <v>12</v>
      </c>
      <c r="K62" s="199" t="str">
        <f>IFERROR(LARGE((AL62:DA62),1),"")</f>
        <v/>
      </c>
      <c r="L62" s="191" t="str">
        <f>IFERROR(LARGE((AL62:DA62),2),"")</f>
        <v/>
      </c>
      <c r="M62" s="191" t="str">
        <f>IFERROR(LARGE((AL62:DA62),3),"")</f>
        <v/>
      </c>
      <c r="N62" s="191" t="str">
        <f>IFERROR(LARGE((AL62:DA62),4),"")</f>
        <v/>
      </c>
      <c r="O62" s="214" t="str">
        <f>IFERROR(LARGE((AL62:DA62),5),"")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45" t="s">
        <v>12</v>
      </c>
      <c r="CZ62" s="45" t="s">
        <v>12</v>
      </c>
      <c r="DA62" s="45" t="s">
        <v>12</v>
      </c>
      <c r="DB62" s="117"/>
      <c r="DC62" s="60"/>
      <c r="DD62" s="46"/>
      <c r="DE62" s="88"/>
    </row>
    <row r="63" spans="1:109" s="39" customFormat="1" ht="8.5" customHeight="1" thickBot="1" x14ac:dyDescent="0.4">
      <c r="B63" s="102"/>
      <c r="C63" s="315"/>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6"/>
      <c r="DB63" s="118"/>
      <c r="DC63" s="158"/>
      <c r="DD63" s="97"/>
      <c r="DE63" s="105"/>
    </row>
    <row r="64" spans="1:109" ht="8.5" customHeight="1" thickTop="1" x14ac:dyDescent="0.35">
      <c r="B64" s="71"/>
      <c r="C64" s="314"/>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5"/>
      <c r="DB64" s="117"/>
      <c r="DC64" s="134"/>
      <c r="DD64" s="46"/>
      <c r="DE64" s="88"/>
    </row>
    <row r="65" spans="2:109" x14ac:dyDescent="0.35">
      <c r="B65" s="71"/>
      <c r="C65" s="314">
        <f t="shared" si="9"/>
        <v>13</v>
      </c>
      <c r="D65" s="212" t="str">
        <f t="shared" si="9"/>
        <v>Andrew Duross</v>
      </c>
      <c r="E65" s="213"/>
      <c r="F65" s="223">
        <f>IF(COUNT(AL65:DA65)=0,"", COUNT(AL65:DA65))</f>
        <v>16</v>
      </c>
      <c r="G65" s="214">
        <f t="shared" ref="G65" si="142">_xlfn.IFS(F65="","",F65=1,1,F65=2,2,F65=3,3,F65=4,4,F65=5,5,F65&gt;5,5)</f>
        <v>5</v>
      </c>
      <c r="H65" s="202"/>
      <c r="I65" s="223"/>
      <c r="J65" s="227" t="s">
        <v>7</v>
      </c>
      <c r="K65" s="199">
        <f>IFERROR(LARGE((AL65:DA65),1),"")</f>
        <v>624.29999999999995</v>
      </c>
      <c r="L65" s="191">
        <f>IFERROR(LARGE((AL65:DA65),2),"")</f>
        <v>624.1</v>
      </c>
      <c r="M65" s="191">
        <f>IFERROR(LARGE((AL65:DA65),3),"")</f>
        <v>623.6</v>
      </c>
      <c r="N65" s="191">
        <f>IFERROR(LARGE((AL65:DA65),4),"")</f>
        <v>623.6</v>
      </c>
      <c r="O65" s="214">
        <f>IFERROR(LARGE((AL65:DA65),5),"")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221</v>
      </c>
      <c r="AF65" s="45"/>
      <c r="AG65" s="1"/>
      <c r="AH65" s="1"/>
      <c r="AI65" s="1"/>
      <c r="AJ65" s="46"/>
      <c r="AK65" s="108"/>
      <c r="AL65" s="62" t="s">
        <v>7</v>
      </c>
      <c r="AM65" s="62" t="s">
        <v>7</v>
      </c>
      <c r="AN65" s="62" t="s">
        <v>7</v>
      </c>
      <c r="AO65" s="62">
        <v>624.1</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v>624.29999999999995</v>
      </c>
      <c r="BF65" s="62">
        <v>621.20000000000005</v>
      </c>
      <c r="BG65" s="62">
        <v>620.4</v>
      </c>
      <c r="BH65" s="62">
        <v>619.20000000000005</v>
      </c>
      <c r="BI65" s="62">
        <v>618.1</v>
      </c>
      <c r="BJ65" s="62">
        <v>617.4</v>
      </c>
      <c r="BK65" s="62">
        <v>616.6</v>
      </c>
      <c r="BL65" s="62">
        <v>619.4</v>
      </c>
      <c r="BM65" s="62">
        <v>622.9</v>
      </c>
      <c r="BN65" s="62" t="s">
        <v>7</v>
      </c>
      <c r="BO65" s="62" t="s">
        <v>7</v>
      </c>
      <c r="BP65" s="62" t="s">
        <v>7</v>
      </c>
      <c r="BQ65" s="62" t="s">
        <v>7</v>
      </c>
      <c r="BR65" s="62" t="s">
        <v>7</v>
      </c>
      <c r="BS65" s="62" t="s">
        <v>7</v>
      </c>
      <c r="BT65" s="62" t="s">
        <v>7</v>
      </c>
      <c r="BU65" s="62" t="s">
        <v>7</v>
      </c>
      <c r="BV65" s="62" t="s">
        <v>7</v>
      </c>
      <c r="BW65" s="62" t="s">
        <v>7</v>
      </c>
      <c r="BX65" s="62">
        <v>623.6</v>
      </c>
      <c r="BY65" s="62">
        <v>623.6</v>
      </c>
      <c r="BZ65" s="62" t="s">
        <v>7</v>
      </c>
      <c r="CA65" s="62" t="s">
        <v>7</v>
      </c>
      <c r="CB65" s="62">
        <v>611</v>
      </c>
      <c r="CC65" s="62">
        <v>613.79999999999995</v>
      </c>
      <c r="CD65" s="62" t="s">
        <v>7</v>
      </c>
      <c r="CE65" s="62" t="s">
        <v>7</v>
      </c>
      <c r="CF65" s="62" t="s">
        <v>7</v>
      </c>
      <c r="CG65" s="62" t="s">
        <v>7</v>
      </c>
      <c r="CH65" s="62">
        <v>618.79999999999995</v>
      </c>
      <c r="CI65" s="62">
        <v>613.4</v>
      </c>
      <c r="CJ65" s="62" t="s">
        <v>7</v>
      </c>
      <c r="CK65" s="62" t="s">
        <v>7</v>
      </c>
      <c r="CL65" s="62" t="s">
        <v>7</v>
      </c>
      <c r="CM65" s="62" t="s">
        <v>7</v>
      </c>
      <c r="CN65" s="62" t="s">
        <v>7</v>
      </c>
      <c r="CO65" s="62" t="s">
        <v>7</v>
      </c>
      <c r="CP65" s="62" t="s">
        <v>7</v>
      </c>
      <c r="CQ65" s="62" t="s">
        <v>7</v>
      </c>
      <c r="CR65" s="62" t="s">
        <v>7</v>
      </c>
      <c r="CS65" s="62" t="s">
        <v>7</v>
      </c>
      <c r="CT65" s="62" t="s">
        <v>7</v>
      </c>
      <c r="CU65" s="62" t="s">
        <v>7</v>
      </c>
      <c r="CV65" s="62" t="s">
        <v>7</v>
      </c>
      <c r="CW65" s="62" t="s">
        <v>7</v>
      </c>
      <c r="CX65" s="62" t="s">
        <v>7</v>
      </c>
      <c r="CY65" s="62" t="s">
        <v>7</v>
      </c>
      <c r="CZ65" s="62" t="s">
        <v>7</v>
      </c>
      <c r="DA65" s="62" t="s">
        <v>7</v>
      </c>
      <c r="DB65" s="117"/>
      <c r="DC65" s="60" t="str">
        <f>IF(AD65="Athlete Name","",AD65)</f>
        <v>Andrew Duross</v>
      </c>
      <c r="DD65" s="46">
        <v>14</v>
      </c>
      <c r="DE65" s="88"/>
    </row>
    <row r="66" spans="2:109" x14ac:dyDescent="0.35">
      <c r="B66" s="71"/>
      <c r="C66" s="314"/>
      <c r="D66" s="212"/>
      <c r="E66" s="213"/>
      <c r="F66" s="223"/>
      <c r="G66" s="214"/>
      <c r="H66" s="202"/>
      <c r="I66" s="223" t="str">
        <f>IF(SUM(AF66:AJ66)=0,"",SUM(AF66:AJ66))</f>
        <v/>
      </c>
      <c r="J66" s="227" t="s">
        <v>12</v>
      </c>
      <c r="K66" s="199" t="str">
        <f>IFERROR(LARGE((AL66:DA66),1),"")</f>
        <v/>
      </c>
      <c r="L66" s="191" t="str">
        <f>IFERROR(LARGE((AL66:DA66),2),"")</f>
        <v/>
      </c>
      <c r="M66" s="191" t="str">
        <f>IFERROR(LARGE((AL66:DA66),3),"")</f>
        <v/>
      </c>
      <c r="N66" s="191" t="str">
        <f>IFERROR(LARGE((AL66:DA66),4),"")</f>
        <v/>
      </c>
      <c r="O66" s="214" t="str">
        <f>IFERROR(LARGE((AL66:DA66),5),"")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45" t="s">
        <v>12</v>
      </c>
      <c r="CZ66" s="45" t="s">
        <v>12</v>
      </c>
      <c r="DA66" s="45" t="s">
        <v>12</v>
      </c>
      <c r="DB66" s="117"/>
      <c r="DC66" s="60"/>
      <c r="DD66" s="46"/>
      <c r="DE66" s="88"/>
    </row>
    <row r="67" spans="2:109" s="39" customFormat="1" ht="8.5" customHeight="1" thickBot="1" x14ac:dyDescent="0.4">
      <c r="B67" s="102"/>
      <c r="C67" s="315"/>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2"/>
      <c r="DB67" s="118"/>
      <c r="DC67" s="146"/>
      <c r="DD67" s="97"/>
      <c r="DE67" s="105"/>
    </row>
    <row r="68" spans="2:109" s="3" customFormat="1" ht="15" thickTop="1" x14ac:dyDescent="0.35">
      <c r="B68" s="74"/>
      <c r="C68" s="316"/>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DA68" si="152">AL13</f>
        <v>0</v>
      </c>
      <c r="AM68" s="3">
        <f t="shared" si="152"/>
        <v>2022</v>
      </c>
      <c r="AN68" s="3">
        <f t="shared" si="152"/>
        <v>2022</v>
      </c>
      <c r="AO68" s="3">
        <f t="shared" si="152"/>
        <v>2022</v>
      </c>
      <c r="AP68" s="3">
        <f t="shared" si="152"/>
        <v>2022</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ref="BI68:BX68" si="153">BI13</f>
        <v>2023</v>
      </c>
      <c r="BJ68" s="3">
        <f t="shared" si="153"/>
        <v>2023</v>
      </c>
      <c r="BK68" s="3">
        <f t="shared" si="153"/>
        <v>2023</v>
      </c>
      <c r="BL68" s="3">
        <f t="shared" si="153"/>
        <v>2023</v>
      </c>
      <c r="BM68" s="3">
        <f t="shared" ref="BM68:BQ68" si="154">BM13</f>
        <v>2023</v>
      </c>
      <c r="BN68" s="3">
        <f t="shared" si="154"/>
        <v>2023</v>
      </c>
      <c r="BO68" s="3">
        <f t="shared" si="154"/>
        <v>2023</v>
      </c>
      <c r="BP68" s="3">
        <f t="shared" si="154"/>
        <v>2023</v>
      </c>
      <c r="BQ68" s="3">
        <f t="shared" si="154"/>
        <v>2023</v>
      </c>
      <c r="BR68" s="3">
        <f t="shared" si="153"/>
        <v>2023</v>
      </c>
      <c r="BS68" s="3">
        <f t="shared" si="153"/>
        <v>2023</v>
      </c>
      <c r="BT68" s="3">
        <f t="shared" si="153"/>
        <v>2023</v>
      </c>
      <c r="BU68" s="3">
        <f t="shared" si="153"/>
        <v>2023</v>
      </c>
      <c r="BV68" s="3">
        <f t="shared" si="153"/>
        <v>2023</v>
      </c>
      <c r="BW68" s="3">
        <f t="shared" si="153"/>
        <v>2023</v>
      </c>
      <c r="BX68" s="3">
        <f t="shared" si="153"/>
        <v>2023</v>
      </c>
      <c r="BY68" s="3">
        <f t="shared" si="152"/>
        <v>2023</v>
      </c>
      <c r="BZ68" s="3">
        <f t="shared" si="152"/>
        <v>2023</v>
      </c>
      <c r="CA68" s="3">
        <f t="shared" si="152"/>
        <v>2023</v>
      </c>
      <c r="CB68" s="3">
        <f t="shared" si="152"/>
        <v>2023</v>
      </c>
      <c r="CC68" s="3">
        <f t="shared" ref="CC68:CD68" si="155">CC13</f>
        <v>2023</v>
      </c>
      <c r="CD68" s="3">
        <f t="shared" si="155"/>
        <v>2023</v>
      </c>
      <c r="CE68" s="3">
        <f t="shared" ref="CE68:CK68" si="156">CE13</f>
        <v>2023</v>
      </c>
      <c r="CF68" s="3">
        <f t="shared" si="156"/>
        <v>2023</v>
      </c>
      <c r="CG68" s="3">
        <f t="shared" si="156"/>
        <v>2023</v>
      </c>
      <c r="CH68" s="3">
        <f t="shared" ref="CH68:CJ68" si="157">CH13</f>
        <v>2023</v>
      </c>
      <c r="CI68" s="3">
        <f t="shared" si="157"/>
        <v>2023</v>
      </c>
      <c r="CJ68" s="3">
        <f t="shared" si="157"/>
        <v>2023</v>
      </c>
      <c r="CK68" s="3">
        <f t="shared" si="156"/>
        <v>2023</v>
      </c>
      <c r="CL68" s="3">
        <f t="shared" ref="CL68:CQ68" si="158">CL13</f>
        <v>2023</v>
      </c>
      <c r="CM68" s="3">
        <f t="shared" si="158"/>
        <v>2023</v>
      </c>
      <c r="CN68" s="3">
        <f t="shared" si="158"/>
        <v>2023</v>
      </c>
      <c r="CO68" s="3">
        <f t="shared" si="158"/>
        <v>2023</v>
      </c>
      <c r="CP68" s="3">
        <f t="shared" si="158"/>
        <v>2023</v>
      </c>
      <c r="CQ68" s="3">
        <f t="shared" si="158"/>
        <v>2023</v>
      </c>
      <c r="CR68" s="3">
        <f t="shared" ref="CR68:CY68" si="159">CR13</f>
        <v>2023</v>
      </c>
      <c r="CS68" s="3">
        <f t="shared" si="159"/>
        <v>2023</v>
      </c>
      <c r="CT68" s="3">
        <f t="shared" si="159"/>
        <v>2023</v>
      </c>
      <c r="CU68" s="3" t="str">
        <f t="shared" si="159"/>
        <v>Year</v>
      </c>
      <c r="CV68" s="3" t="str">
        <f t="shared" ref="CV68:CX68" si="160">CV13</f>
        <v>Year</v>
      </c>
      <c r="CW68" s="3" t="str">
        <f t="shared" si="160"/>
        <v>Year</v>
      </c>
      <c r="CX68" s="3" t="str">
        <f t="shared" si="160"/>
        <v>Year</v>
      </c>
      <c r="CY68" s="3" t="str">
        <f t="shared" si="159"/>
        <v>Year</v>
      </c>
      <c r="CZ68" s="3" t="str">
        <f t="shared" si="152"/>
        <v>Year</v>
      </c>
      <c r="DA68" s="3" t="str">
        <f t="shared" si="152"/>
        <v>Year</v>
      </c>
      <c r="DD68" s="66"/>
      <c r="DE68" s="89"/>
    </row>
    <row r="69" spans="2:109" s="3" customFormat="1" x14ac:dyDescent="0.35">
      <c r="B69" s="74"/>
      <c r="C69" s="316" t="s">
        <v>0</v>
      </c>
      <c r="D69" s="204"/>
      <c r="E69" s="204"/>
      <c r="F69" s="204" t="s">
        <v>2</v>
      </c>
      <c r="G69" s="204" t="s">
        <v>1</v>
      </c>
      <c r="H69" s="204"/>
      <c r="I69" s="204" t="s">
        <v>13</v>
      </c>
      <c r="J69" s="204"/>
      <c r="K69" s="347" t="s">
        <v>36</v>
      </c>
      <c r="L69" s="347"/>
      <c r="M69" s="347"/>
      <c r="N69" s="347"/>
      <c r="O69" s="347"/>
      <c r="Q69" s="3" t="s">
        <v>7</v>
      </c>
      <c r="R69" s="3" t="s">
        <v>8</v>
      </c>
      <c r="U69" s="3" t="s">
        <v>4</v>
      </c>
      <c r="Y69" s="66"/>
      <c r="Z69" s="75"/>
      <c r="AB69" s="83"/>
      <c r="AC69" s="58" t="s">
        <v>0</v>
      </c>
      <c r="AF69" s="3" t="s">
        <v>11</v>
      </c>
      <c r="AG69" s="3" t="s">
        <v>51</v>
      </c>
      <c r="AH69" s="3" t="s">
        <v>4</v>
      </c>
      <c r="AI69" s="3" t="s">
        <v>15</v>
      </c>
      <c r="AJ69" s="3" t="s">
        <v>7</v>
      </c>
      <c r="AL69" s="3">
        <f t="shared" ref="AL69:DA69" si="161">AL14</f>
        <v>0</v>
      </c>
      <c r="AM69" s="3" t="str">
        <f t="shared" si="161"/>
        <v>December</v>
      </c>
      <c r="AN69" s="3" t="str">
        <f t="shared" si="161"/>
        <v>December</v>
      </c>
      <c r="AO69" s="3" t="str">
        <f t="shared" si="161"/>
        <v>December</v>
      </c>
      <c r="AP69" s="3" t="str">
        <f t="shared" si="161"/>
        <v>December</v>
      </c>
      <c r="AQ69" s="3" t="str">
        <f t="shared" si="161"/>
        <v>January</v>
      </c>
      <c r="AR69" s="3" t="str">
        <f t="shared" si="161"/>
        <v>Januray</v>
      </c>
      <c r="AS69" s="3" t="str">
        <f t="shared" si="161"/>
        <v>January</v>
      </c>
      <c r="AT69" s="3" t="str">
        <f t="shared" si="161"/>
        <v>January</v>
      </c>
      <c r="AU69" s="3" t="str">
        <f t="shared" si="161"/>
        <v>January</v>
      </c>
      <c r="AV69" s="3" t="str">
        <f t="shared" si="161"/>
        <v>January</v>
      </c>
      <c r="AW69" s="3" t="str">
        <f t="shared" si="161"/>
        <v>February</v>
      </c>
      <c r="AX69" s="3" t="str">
        <f t="shared" si="161"/>
        <v>March</v>
      </c>
      <c r="AY69" s="3" t="str">
        <f t="shared" si="161"/>
        <v>March</v>
      </c>
      <c r="AZ69" s="3" t="str">
        <f t="shared" si="161"/>
        <v>March</v>
      </c>
      <c r="BA69" s="3" t="str">
        <f t="shared" si="161"/>
        <v>March</v>
      </c>
      <c r="BB69" s="3" t="str">
        <f t="shared" si="161"/>
        <v>March</v>
      </c>
      <c r="BC69" s="3" t="str">
        <f t="shared" si="161"/>
        <v>March</v>
      </c>
      <c r="BD69" s="3" t="str">
        <f t="shared" si="161"/>
        <v>March</v>
      </c>
      <c r="BE69" s="3" t="str">
        <f t="shared" si="161"/>
        <v>April</v>
      </c>
      <c r="BF69" s="3" t="str">
        <f t="shared" si="161"/>
        <v>April</v>
      </c>
      <c r="BG69" s="3" t="str">
        <f t="shared" si="161"/>
        <v>April</v>
      </c>
      <c r="BH69" s="3" t="str">
        <f t="shared" si="161"/>
        <v>April</v>
      </c>
      <c r="BI69" s="3" t="str">
        <f t="shared" ref="BI69:BX69" si="162">BI14</f>
        <v>April</v>
      </c>
      <c r="BJ69" s="3" t="str">
        <f t="shared" si="162"/>
        <v>April</v>
      </c>
      <c r="BK69" s="3" t="str">
        <f t="shared" si="162"/>
        <v>April</v>
      </c>
      <c r="BL69" s="3" t="str">
        <f t="shared" si="162"/>
        <v>April</v>
      </c>
      <c r="BM69" s="3" t="str">
        <f t="shared" ref="BM69:BQ69" si="163">BM14</f>
        <v>April</v>
      </c>
      <c r="BN69" s="3" t="str">
        <f t="shared" si="163"/>
        <v>April</v>
      </c>
      <c r="BO69" s="3" t="str">
        <f t="shared" si="163"/>
        <v>April</v>
      </c>
      <c r="BP69" s="3" t="str">
        <f t="shared" si="163"/>
        <v>May</v>
      </c>
      <c r="BQ69" s="3" t="str">
        <f t="shared" si="163"/>
        <v>May</v>
      </c>
      <c r="BR69" s="3" t="str">
        <f t="shared" si="162"/>
        <v>May</v>
      </c>
      <c r="BS69" s="3" t="str">
        <f t="shared" si="162"/>
        <v>May</v>
      </c>
      <c r="BT69" s="3" t="str">
        <f t="shared" si="162"/>
        <v>May</v>
      </c>
      <c r="BU69" s="3" t="str">
        <f t="shared" si="162"/>
        <v>May</v>
      </c>
      <c r="BV69" s="3" t="str">
        <f t="shared" si="162"/>
        <v>June</v>
      </c>
      <c r="BW69" s="3" t="str">
        <f t="shared" si="162"/>
        <v>June</v>
      </c>
      <c r="BX69" s="3" t="str">
        <f t="shared" si="162"/>
        <v>June</v>
      </c>
      <c r="BY69" s="3" t="str">
        <f t="shared" si="161"/>
        <v>June</v>
      </c>
      <c r="BZ69" s="3" t="str">
        <f t="shared" si="161"/>
        <v>July</v>
      </c>
      <c r="CA69" s="3" t="str">
        <f t="shared" si="161"/>
        <v>July</v>
      </c>
      <c r="CB69" s="3" t="str">
        <f t="shared" si="161"/>
        <v>July</v>
      </c>
      <c r="CC69" s="3" t="str">
        <f t="shared" ref="CC69:CD69" si="164">CC14</f>
        <v>July</v>
      </c>
      <c r="CD69" s="3" t="str">
        <f t="shared" si="164"/>
        <v>July</v>
      </c>
      <c r="CE69" s="3" t="str">
        <f t="shared" ref="CE69:CK69" si="165">CE14</f>
        <v>Aug</v>
      </c>
      <c r="CF69" s="3" t="str">
        <f t="shared" si="165"/>
        <v>Aug</v>
      </c>
      <c r="CG69" s="3" t="str">
        <f t="shared" si="165"/>
        <v>Sept</v>
      </c>
      <c r="CH69" s="3" t="str">
        <f t="shared" ref="CH69:CJ69" si="166">CH14</f>
        <v>Sept</v>
      </c>
      <c r="CI69" s="3" t="str">
        <f t="shared" si="166"/>
        <v>Sept</v>
      </c>
      <c r="CJ69" s="3" t="str">
        <f t="shared" si="166"/>
        <v>Sept</v>
      </c>
      <c r="CK69" s="3" t="str">
        <f t="shared" si="165"/>
        <v>Oct</v>
      </c>
      <c r="CL69" s="3" t="str">
        <f t="shared" ref="CL69:CQ69" si="167">CL14</f>
        <v>Oct</v>
      </c>
      <c r="CM69" s="3" t="str">
        <f t="shared" si="167"/>
        <v>Oct</v>
      </c>
      <c r="CN69" s="3" t="str">
        <f t="shared" si="167"/>
        <v>Oct</v>
      </c>
      <c r="CO69" s="3" t="str">
        <f t="shared" si="167"/>
        <v>Nov</v>
      </c>
      <c r="CP69" s="3" t="str">
        <f t="shared" si="167"/>
        <v>Nov</v>
      </c>
      <c r="CQ69" s="3" t="str">
        <f t="shared" si="167"/>
        <v>Nov</v>
      </c>
      <c r="CR69" s="3" t="str">
        <f t="shared" ref="CR69:CY69" si="168">CR14</f>
        <v>Nov</v>
      </c>
      <c r="CS69" s="3" t="str">
        <f t="shared" si="168"/>
        <v>Nov</v>
      </c>
      <c r="CT69" s="3" t="str">
        <f t="shared" si="168"/>
        <v>Nov</v>
      </c>
      <c r="CU69" s="3" t="str">
        <f t="shared" si="168"/>
        <v>Month</v>
      </c>
      <c r="CV69" s="3" t="str">
        <f t="shared" ref="CV69:CX69" si="169">CV14</f>
        <v>Month</v>
      </c>
      <c r="CW69" s="3" t="str">
        <f t="shared" si="169"/>
        <v>Month</v>
      </c>
      <c r="CX69" s="3" t="str">
        <f t="shared" si="169"/>
        <v>Month</v>
      </c>
      <c r="CY69" s="3" t="str">
        <f t="shared" si="168"/>
        <v>Month</v>
      </c>
      <c r="CZ69" s="3" t="str">
        <f t="shared" si="161"/>
        <v>Month</v>
      </c>
      <c r="DA69" s="3" t="str">
        <f t="shared" si="161"/>
        <v>Month</v>
      </c>
      <c r="DD69" s="66" t="s">
        <v>0</v>
      </c>
      <c r="DE69" s="89"/>
    </row>
    <row r="70" spans="2:109" s="3" customFormat="1" ht="15" thickBot="1" x14ac:dyDescent="0.4">
      <c r="B70" s="74"/>
      <c r="C70" s="316"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DA70" si="170">AL15</f>
        <v xml:space="preserve"> </v>
      </c>
      <c r="AM70" s="41" t="str">
        <f t="shared" si="170"/>
        <v>WAG1</v>
      </c>
      <c r="AN70" s="41" t="str">
        <f t="shared" si="170"/>
        <v>WAG2</v>
      </c>
      <c r="AO70" s="41" t="str">
        <f t="shared" si="170"/>
        <v>WAG3</v>
      </c>
      <c r="AP70" s="41" t="str">
        <f t="shared" si="170"/>
        <v>OTC PTO</v>
      </c>
      <c r="AQ70" s="41" t="str">
        <f t="shared" si="170"/>
        <v>Elva 1</v>
      </c>
      <c r="AR70" s="41" t="str">
        <f t="shared" si="170"/>
        <v>Elva 2</v>
      </c>
      <c r="AS70" s="41" t="str">
        <f t="shared" si="170"/>
        <v>Meyton 1</v>
      </c>
      <c r="AT70" s="41" t="str">
        <f t="shared" si="170"/>
        <v>Meyton 2</v>
      </c>
      <c r="AU70" s="41" t="str">
        <f t="shared" si="170"/>
        <v>H&amp;N 1</v>
      </c>
      <c r="AV70" s="41" t="str">
        <f t="shared" si="170"/>
        <v>H&amp;N 2</v>
      </c>
      <c r="AW70" s="41" t="str">
        <f t="shared" si="170"/>
        <v>Cairo WC</v>
      </c>
      <c r="AX70" s="41" t="str">
        <f t="shared" si="170"/>
        <v>NCAA Champ</v>
      </c>
      <c r="AY70" s="41" t="str">
        <f t="shared" si="170"/>
        <v>CMP Monthly</v>
      </c>
      <c r="AZ70" s="41" t="str">
        <f t="shared" si="170"/>
        <v>NTCSC monthly</v>
      </c>
      <c r="BA70" s="41" t="str">
        <f t="shared" si="170"/>
        <v>Bhopal WC</v>
      </c>
      <c r="BB70" s="41" t="str">
        <f t="shared" si="170"/>
        <v>Mountaineer Open</v>
      </c>
      <c r="BC70" s="41" t="str">
        <f t="shared" si="170"/>
        <v>Mountaineer Open</v>
      </c>
      <c r="BD70" s="41" t="str">
        <f t="shared" si="170"/>
        <v>Mountaineer Open</v>
      </c>
      <c r="BE70" s="41" t="str">
        <f t="shared" si="170"/>
        <v>Akron Open</v>
      </c>
      <c r="BF70" s="41" t="str">
        <f t="shared" si="170"/>
        <v>Akron Open</v>
      </c>
      <c r="BG70" s="41" t="str">
        <f t="shared" si="170"/>
        <v>Akron Open</v>
      </c>
      <c r="BH70" s="41" t="str">
        <f t="shared" si="170"/>
        <v>Akron Open</v>
      </c>
      <c r="BI70" s="41" t="str">
        <f t="shared" ref="BI70:BX70" si="171">BI15</f>
        <v>Akron Open</v>
      </c>
      <c r="BJ70" s="41" t="str">
        <f t="shared" si="171"/>
        <v>Akron Open</v>
      </c>
      <c r="BK70" s="41" t="str">
        <f t="shared" si="171"/>
        <v>Akron Open</v>
      </c>
      <c r="BL70" s="41" t="str">
        <f t="shared" si="171"/>
        <v>Junior Olympics</v>
      </c>
      <c r="BM70" s="41" t="str">
        <f t="shared" ref="BM70:BQ70" si="172">BM15</f>
        <v>Junior Olympics</v>
      </c>
      <c r="BN70" s="41" t="str">
        <f t="shared" si="172"/>
        <v>Lima WC</v>
      </c>
      <c r="BO70" s="41" t="str">
        <f t="shared" si="172"/>
        <v>Lapua IWK Berlin</v>
      </c>
      <c r="BP70" s="41" t="str">
        <f t="shared" si="172"/>
        <v>ISCH Hannover</v>
      </c>
      <c r="BQ70" s="41" t="str">
        <f t="shared" si="172"/>
        <v>Pilsen Liberation</v>
      </c>
      <c r="BR70" s="41" t="str">
        <f t="shared" si="171"/>
        <v>Baku WC</v>
      </c>
      <c r="BS70" s="41" t="str">
        <f t="shared" si="171"/>
        <v>NTCSC PTO</v>
      </c>
      <c r="BT70" s="41" t="str">
        <f t="shared" si="171"/>
        <v>NTCSC PTO</v>
      </c>
      <c r="BU70" s="41" t="str">
        <f t="shared" si="171"/>
        <v>NTCSC PTO</v>
      </c>
      <c r="BV70" s="41" t="str">
        <f t="shared" si="171"/>
        <v>Camp Perry Open</v>
      </c>
      <c r="BW70" s="41" t="str">
        <f t="shared" si="171"/>
        <v>Camp Perry Open</v>
      </c>
      <c r="BX70" s="41" t="str">
        <f t="shared" si="171"/>
        <v>USASNC</v>
      </c>
      <c r="BY70" s="41" t="str">
        <f t="shared" si="170"/>
        <v>USASNC</v>
      </c>
      <c r="BZ70" s="41" t="str">
        <f t="shared" si="170"/>
        <v>Pan Am Tryout</v>
      </c>
      <c r="CA70" s="41" t="str">
        <f t="shared" si="170"/>
        <v>Pan Am Tryout</v>
      </c>
      <c r="CB70" s="41" t="str">
        <f t="shared" si="170"/>
        <v>CMP Nat'l</v>
      </c>
      <c r="CC70" s="41" t="str">
        <f t="shared" ref="CC70:CD70" si="173">CC15</f>
        <v>CMP Nat'l</v>
      </c>
      <c r="CD70" s="41" t="str">
        <f t="shared" si="173"/>
        <v>Jr World Champ</v>
      </c>
      <c r="CE70" s="41" t="str">
        <f t="shared" ref="CE70:CK70" si="174">CE15</f>
        <v>Baku World Champ</v>
      </c>
      <c r="CF70" s="41" t="str">
        <f t="shared" si="174"/>
        <v>NTCSC PTO</v>
      </c>
      <c r="CG70" s="41" t="str">
        <f t="shared" si="174"/>
        <v>Rio WC</v>
      </c>
      <c r="CH70" s="41" t="str">
        <f t="shared" ref="CH70:CJ70" si="175">CH15</f>
        <v>Zippy Open</v>
      </c>
      <c r="CI70" s="41" t="str">
        <f t="shared" si="175"/>
        <v>Zippy Open</v>
      </c>
      <c r="CJ70" s="41" t="str">
        <f t="shared" si="175"/>
        <v>CMP Monthly</v>
      </c>
      <c r="CK70" s="41" t="str">
        <f t="shared" si="174"/>
        <v>Oly Tryout 1</v>
      </c>
      <c r="CL70" s="41" t="str">
        <f t="shared" ref="CL70:CQ70" si="176">CL15</f>
        <v>Oly Tryout 1</v>
      </c>
      <c r="CM70" s="41" t="str">
        <f t="shared" si="176"/>
        <v>Pan Am Games</v>
      </c>
      <c r="CN70" s="41" t="str">
        <f t="shared" si="176"/>
        <v>NTCSC Monthly PTO</v>
      </c>
      <c r="CO70" s="41" t="str">
        <f t="shared" si="176"/>
        <v>Dixie Double</v>
      </c>
      <c r="CP70" s="41" t="str">
        <f t="shared" si="176"/>
        <v>Dixie Double</v>
      </c>
      <c r="CQ70" s="41" t="str">
        <f t="shared" si="176"/>
        <v>NTCSC PTO</v>
      </c>
      <c r="CR70" s="41" t="str">
        <f t="shared" ref="CR70:CY70" si="177">CR15</f>
        <v xml:space="preserve">WVU Walther Cup </v>
      </c>
      <c r="CS70" s="41" t="str">
        <f t="shared" si="177"/>
        <v xml:space="preserve">WVU Walther Cup </v>
      </c>
      <c r="CT70" s="41" t="str">
        <f t="shared" si="177"/>
        <v xml:space="preserve">WVU Walther Cup </v>
      </c>
      <c r="CU70" s="41" t="str">
        <f t="shared" si="177"/>
        <v>Event 61</v>
      </c>
      <c r="CV70" s="41" t="str">
        <f t="shared" ref="CV70:CX70" si="178">CV15</f>
        <v>Event 62</v>
      </c>
      <c r="CW70" s="41" t="str">
        <f t="shared" si="178"/>
        <v>Event 63</v>
      </c>
      <c r="CX70" s="41" t="str">
        <f t="shared" si="178"/>
        <v>Event 64</v>
      </c>
      <c r="CY70" s="41" t="str">
        <f t="shared" si="177"/>
        <v>Event 65</v>
      </c>
      <c r="CZ70" s="41" t="str">
        <f t="shared" si="170"/>
        <v>Event 66</v>
      </c>
      <c r="DA70" s="41" t="str">
        <f t="shared" si="170"/>
        <v>Event 67</v>
      </c>
      <c r="DC70" s="41" t="s">
        <v>34</v>
      </c>
      <c r="DD70" s="66" t="s">
        <v>35</v>
      </c>
      <c r="DE70" s="89"/>
    </row>
    <row r="71" spans="2:109" ht="8.5" customHeight="1" x14ac:dyDescent="0.35">
      <c r="B71" s="71"/>
      <c r="C71" s="314"/>
      <c r="D71" s="212"/>
      <c r="E71" s="213"/>
      <c r="F71" s="223"/>
      <c r="G71" s="214"/>
      <c r="H71" s="202"/>
      <c r="I71" s="223"/>
      <c r="J71" s="202"/>
      <c r="K71" s="45"/>
      <c r="L71" s="1"/>
      <c r="M71" s="1"/>
      <c r="N71" s="1"/>
      <c r="O71" s="46"/>
      <c r="P71" s="1"/>
      <c r="Q71" s="56"/>
      <c r="R71" s="57"/>
      <c r="T71" s="5">
        <f t="shared" ref="T71" si="179">IF(U72="","",1)</f>
        <v>1</v>
      </c>
      <c r="U71" s="1">
        <f t="shared" ref="U71" si="180">IF(U72="","",1)</f>
        <v>1</v>
      </c>
      <c r="V71" s="6">
        <f t="shared" ref="V71" si="181">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5"/>
      <c r="DB71" s="117"/>
      <c r="DC71" s="134"/>
      <c r="DD71" s="46"/>
      <c r="DE71" s="88"/>
    </row>
    <row r="72" spans="2:109" x14ac:dyDescent="0.35">
      <c r="B72" s="71"/>
      <c r="C72" s="314">
        <f t="shared" si="9"/>
        <v>14</v>
      </c>
      <c r="D72" s="212" t="str">
        <f t="shared" si="9"/>
        <v>Andre Gross</v>
      </c>
      <c r="E72" s="213"/>
      <c r="F72" s="223">
        <f>IF(COUNT(AL72:DA72)=0,"", COUNT(AL72:DA72))</f>
        <v>2</v>
      </c>
      <c r="G72" s="214">
        <f t="shared" ref="G72" si="182">_xlfn.IFS(F72="","",F72=1,1,F72=2,2,F72=3,3,F72=4,4,F72=5,5,F72&gt;5,5)</f>
        <v>2</v>
      </c>
      <c r="H72" s="202"/>
      <c r="I72" s="223"/>
      <c r="J72" s="227" t="s">
        <v>7</v>
      </c>
      <c r="K72" s="45">
        <f>IFERROR(LARGE((AL72:DA72),1),"")</f>
        <v>623.79999999999995</v>
      </c>
      <c r="L72" s="1">
        <f>IFERROR(LARGE((AL72:DA72),2),"")</f>
        <v>615.9</v>
      </c>
      <c r="M72" s="1" t="str">
        <f>IFERROR(LARGE((AL72:DA72),3),"")</f>
        <v/>
      </c>
      <c r="N72" s="1" t="str">
        <f>IFERROR(LARGE((AL72:DA72),4),"")</f>
        <v/>
      </c>
      <c r="O72" s="46" t="str">
        <f>IFERROR(LARGE((AL72:DA72),5),"")</f>
        <v/>
      </c>
      <c r="P72" s="1"/>
      <c r="Q72" s="56">
        <f t="shared" si="11"/>
        <v>619.84999999999991</v>
      </c>
      <c r="R72" s="57" t="str">
        <f t="shared" si="12"/>
        <v/>
      </c>
      <c r="T72" s="5">
        <f t="shared" ref="T72" si="183">IF(U72="","",1)</f>
        <v>1</v>
      </c>
      <c r="U72" s="4">
        <f t="shared" ref="U72" si="184">IF(SUM(Q72:R72)=0,"",SUM(Q72:R72))</f>
        <v>619.84999999999991</v>
      </c>
      <c r="V72" s="6">
        <f t="shared" ref="V72" si="185">IF(U72="","",1)</f>
        <v>1</v>
      </c>
      <c r="X72" s="60" t="str">
        <f t="shared" ref="X72:X116" si="186">IF(AD72="Athlete Name","",AD72)</f>
        <v>Andre Gross</v>
      </c>
      <c r="Y72" s="46"/>
      <c r="Z72" s="76"/>
      <c r="AB72" s="82"/>
      <c r="AC72" s="45">
        <v>14</v>
      </c>
      <c r="AD72" s="60" t="s">
        <v>183</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v>615.9</v>
      </c>
      <c r="BF72" s="62" t="s">
        <v>7</v>
      </c>
      <c r="BG72" s="62" t="s">
        <v>7</v>
      </c>
      <c r="BH72" s="62" t="s">
        <v>7</v>
      </c>
      <c r="BI72" s="62" t="s">
        <v>7</v>
      </c>
      <c r="BJ72" s="62" t="s">
        <v>7</v>
      </c>
      <c r="BK72" s="62" t="s">
        <v>7</v>
      </c>
      <c r="BL72" s="62" t="s">
        <v>7</v>
      </c>
      <c r="BM72" s="62" t="s">
        <v>7</v>
      </c>
      <c r="BN72" s="62" t="s">
        <v>7</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v>623.79999999999995</v>
      </c>
      <c r="CI72" s="62" t="s">
        <v>7</v>
      </c>
      <c r="CJ72" s="62" t="s">
        <v>7</v>
      </c>
      <c r="CK72" s="62" t="s">
        <v>7</v>
      </c>
      <c r="CL72" s="62" t="s">
        <v>7</v>
      </c>
      <c r="CM72" s="62" t="s">
        <v>7</v>
      </c>
      <c r="CN72" s="62" t="s">
        <v>7</v>
      </c>
      <c r="CO72" s="62" t="s">
        <v>7</v>
      </c>
      <c r="CP72" s="62" t="s">
        <v>7</v>
      </c>
      <c r="CQ72" s="62" t="s">
        <v>7</v>
      </c>
      <c r="CR72" s="62" t="s">
        <v>7</v>
      </c>
      <c r="CS72" s="62" t="s">
        <v>7</v>
      </c>
      <c r="CT72" s="62" t="s">
        <v>7</v>
      </c>
      <c r="CU72" s="62" t="s">
        <v>7</v>
      </c>
      <c r="CV72" s="62" t="s">
        <v>7</v>
      </c>
      <c r="CW72" s="62" t="s">
        <v>7</v>
      </c>
      <c r="CX72" s="62" t="s">
        <v>7</v>
      </c>
      <c r="CY72" s="62" t="s">
        <v>7</v>
      </c>
      <c r="CZ72" s="62" t="s">
        <v>7</v>
      </c>
      <c r="DA72" s="62" t="s">
        <v>7</v>
      </c>
      <c r="DB72" s="117"/>
      <c r="DC72" s="60" t="str">
        <f>IF(AD72="Athlete Name","",AD72)</f>
        <v>Andre Gross</v>
      </c>
      <c r="DD72" s="46">
        <v>18</v>
      </c>
      <c r="DE72" s="88"/>
    </row>
    <row r="73" spans="2:109" x14ac:dyDescent="0.35">
      <c r="B73" s="71"/>
      <c r="C73" s="314"/>
      <c r="D73" s="212"/>
      <c r="E73" s="213"/>
      <c r="F73" s="223"/>
      <c r="G73" s="214"/>
      <c r="H73" s="202"/>
      <c r="I73" s="223" t="str">
        <f>IF(SUM(AF73:AJ73)=0,"",SUM(AF73:AJ73))</f>
        <v/>
      </c>
      <c r="J73" s="227" t="s">
        <v>12</v>
      </c>
      <c r="K73" s="45" t="str">
        <f>IFERROR(LARGE((AL73:DA73),1),"")</f>
        <v/>
      </c>
      <c r="L73" s="1" t="str">
        <f>IFERROR(LARGE((AL73:DA73),2),"")</f>
        <v/>
      </c>
      <c r="M73" s="1" t="str">
        <f>IFERROR(LARGE((AL73:DA73),3),"")</f>
        <v/>
      </c>
      <c r="N73" s="1" t="str">
        <f>IFERROR(LARGE((AL73:DA73),4),"")</f>
        <v/>
      </c>
      <c r="O73" s="46" t="str">
        <f>IFERROR(LARGE((AL73:DA73),5),"")</f>
        <v/>
      </c>
      <c r="P73" s="1"/>
      <c r="Q73" s="56"/>
      <c r="R73" s="57"/>
      <c r="T73" s="5">
        <f t="shared" ref="T73" si="187">IF(U72="","",1)</f>
        <v>1</v>
      </c>
      <c r="U73" s="126">
        <f t="shared" ref="U73" si="188">IF(U72="","",1)</f>
        <v>1</v>
      </c>
      <c r="V73" s="6">
        <f t="shared" ref="V73" si="189">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45" t="s">
        <v>12</v>
      </c>
      <c r="CU73" s="45" t="s">
        <v>12</v>
      </c>
      <c r="CV73" s="45" t="s">
        <v>12</v>
      </c>
      <c r="CW73" s="45" t="s">
        <v>12</v>
      </c>
      <c r="CX73" s="45" t="s">
        <v>12</v>
      </c>
      <c r="CY73" s="45" t="s">
        <v>12</v>
      </c>
      <c r="CZ73" s="45" t="s">
        <v>12</v>
      </c>
      <c r="DA73" s="45" t="s">
        <v>12</v>
      </c>
      <c r="DB73" s="117"/>
      <c r="DC73" s="60"/>
      <c r="DD73" s="46"/>
      <c r="DE73" s="88"/>
    </row>
    <row r="74" spans="2:109" s="39" customFormat="1" ht="8.5" customHeight="1" thickBot="1" x14ac:dyDescent="0.4">
      <c r="B74" s="102"/>
      <c r="C74" s="315"/>
      <c r="D74" s="215"/>
      <c r="E74" s="216"/>
      <c r="F74" s="224"/>
      <c r="G74" s="217"/>
      <c r="H74" s="228"/>
      <c r="I74" s="229"/>
      <c r="J74" s="228"/>
      <c r="K74" s="96"/>
      <c r="L74" s="93"/>
      <c r="M74" s="93"/>
      <c r="N74" s="93"/>
      <c r="O74" s="94"/>
      <c r="Q74" s="112"/>
      <c r="R74" s="113"/>
      <c r="T74" s="110">
        <f t="shared" ref="T74" si="190">IF(U72="","",1)</f>
        <v>1</v>
      </c>
      <c r="U74" s="93">
        <f t="shared" ref="U74" si="191">IF(U72="","",1)</f>
        <v>1</v>
      </c>
      <c r="V74" s="109">
        <f t="shared" ref="V74" si="192">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2"/>
      <c r="DB74" s="118"/>
      <c r="DC74" s="146"/>
      <c r="DD74" s="97"/>
      <c r="DE74" s="105"/>
    </row>
    <row r="75" spans="2:109" ht="8.5" customHeight="1" thickTop="1" x14ac:dyDescent="0.35">
      <c r="B75" s="71"/>
      <c r="C75" s="314"/>
      <c r="D75" s="212"/>
      <c r="E75" s="213"/>
      <c r="F75" s="223"/>
      <c r="G75" s="214"/>
      <c r="H75" s="202"/>
      <c r="I75" s="223"/>
      <c r="J75" s="202"/>
      <c r="K75" s="45"/>
      <c r="L75" s="1"/>
      <c r="M75" s="1"/>
      <c r="N75" s="1"/>
      <c r="O75" s="46"/>
      <c r="P75" s="1"/>
      <c r="Q75" s="56"/>
      <c r="R75" s="57"/>
      <c r="T75" s="5">
        <f t="shared" ref="T75" si="193">IF(U76="","",1)</f>
        <v>1</v>
      </c>
      <c r="U75" s="1">
        <f t="shared" ref="U75" si="194">IF(U76="","",1)</f>
        <v>1</v>
      </c>
      <c r="V75" s="6">
        <f t="shared" ref="V75" si="195">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2"/>
      <c r="DB75" s="117"/>
      <c r="DC75" s="149"/>
      <c r="DD75" s="46"/>
      <c r="DE75" s="88"/>
    </row>
    <row r="76" spans="2:109" x14ac:dyDescent="0.35">
      <c r="B76" s="71"/>
      <c r="C76" s="314">
        <f t="shared" ref="C76:D116" si="196">IF(AC76="Athlete Name","",AC76)</f>
        <v>15</v>
      </c>
      <c r="D76" s="212" t="str">
        <f t="shared" si="196"/>
        <v>Braden Peiser</v>
      </c>
      <c r="E76" s="213"/>
      <c r="F76" s="223">
        <f>IF(COUNT(AL76:DA76)=0,"", COUNT(AL76:DA76))</f>
        <v>15</v>
      </c>
      <c r="G76" s="214">
        <f t="shared" ref="G76" si="197">_xlfn.IFS(F76="","",F76=1,1,F76=2,2,F76=3,3,F76=4,4,F76=5,5,F76&gt;5,5)</f>
        <v>5</v>
      </c>
      <c r="H76" s="202"/>
      <c r="I76" s="223"/>
      <c r="J76" s="227" t="s">
        <v>7</v>
      </c>
      <c r="K76" s="45">
        <f>IFERROR(LARGE((AL76:DA76),1),"")</f>
        <v>626.4</v>
      </c>
      <c r="L76" s="1">
        <f>IFERROR(LARGE((AL76:DA76),2),"")</f>
        <v>626</v>
      </c>
      <c r="M76" s="1">
        <f>IFERROR(LARGE((AL76:DA76),3),"")</f>
        <v>625.20000000000005</v>
      </c>
      <c r="N76" s="1">
        <f>IFERROR(LARGE((AL76:DA76),4),"")</f>
        <v>624.9</v>
      </c>
      <c r="O76" s="46">
        <f>IFERROR(LARGE((AL76:DA76),5),"")</f>
        <v>624.6</v>
      </c>
      <c r="P76" s="1"/>
      <c r="Q76" s="56">
        <f t="shared" ref="Q76:Q116" si="198">IFERROR(AVERAGEIF(K76:O76,"&gt;0"),"")</f>
        <v>625.41999999999996</v>
      </c>
      <c r="R76" s="57" t="str">
        <f t="shared" ref="R76:R116" si="199">IF(SUM(AF77:AJ77,K77:O77)=0,"",SUM(AF77:AJ77,K77:O77))</f>
        <v/>
      </c>
      <c r="T76" s="5">
        <f t="shared" ref="T76" si="200">IF(U76="","",1)</f>
        <v>1</v>
      </c>
      <c r="U76" s="4">
        <f t="shared" ref="U76" si="201">IF(SUM(Q76:R76)=0,"",SUM(Q76:R76))</f>
        <v>625.41999999999996</v>
      </c>
      <c r="V76" s="6">
        <f t="shared" ref="V76" si="202">IF(U76="","",1)</f>
        <v>1</v>
      </c>
      <c r="X76" s="60" t="str">
        <f t="shared" si="186"/>
        <v>Braden Peiser</v>
      </c>
      <c r="Y76" s="46"/>
      <c r="Z76" s="76"/>
      <c r="AB76" s="82"/>
      <c r="AC76" s="45">
        <v>15</v>
      </c>
      <c r="AD76" s="60" t="s">
        <v>171</v>
      </c>
      <c r="AF76" s="45"/>
      <c r="AG76" s="1"/>
      <c r="AH76" s="1"/>
      <c r="AI76" s="1"/>
      <c r="AJ76" s="46"/>
      <c r="AK76" s="108"/>
      <c r="AL76" s="62" t="s">
        <v>7</v>
      </c>
      <c r="AM76" s="62">
        <v>626.4</v>
      </c>
      <c r="AN76" s="62">
        <v>623.1</v>
      </c>
      <c r="AO76" s="62" t="s">
        <v>7</v>
      </c>
      <c r="AP76" s="62" t="s">
        <v>7</v>
      </c>
      <c r="AQ76" s="62" t="s">
        <v>7</v>
      </c>
      <c r="AR76" s="62" t="s">
        <v>7</v>
      </c>
      <c r="AS76" s="62" t="s">
        <v>7</v>
      </c>
      <c r="AT76" s="62" t="s">
        <v>7</v>
      </c>
      <c r="AU76" s="62" t="s">
        <v>7</v>
      </c>
      <c r="AV76" s="62" t="s">
        <v>7</v>
      </c>
      <c r="AW76" s="62">
        <v>624.6</v>
      </c>
      <c r="AX76" s="62" t="s">
        <v>7</v>
      </c>
      <c r="AY76" s="62" t="s">
        <v>7</v>
      </c>
      <c r="AZ76" s="62">
        <v>626</v>
      </c>
      <c r="BA76" s="62" t="s">
        <v>7</v>
      </c>
      <c r="BB76" s="62">
        <v>624.9</v>
      </c>
      <c r="BC76" s="62">
        <v>618.6</v>
      </c>
      <c r="BD76" s="62">
        <v>615.79999999999995</v>
      </c>
      <c r="BE76" s="62" t="s">
        <v>7</v>
      </c>
      <c r="BF76" s="62" t="s">
        <v>7</v>
      </c>
      <c r="BG76" s="62" t="s">
        <v>7</v>
      </c>
      <c r="BH76" s="62" t="s">
        <v>7</v>
      </c>
      <c r="BI76" s="62" t="s">
        <v>7</v>
      </c>
      <c r="BJ76" s="62" t="s">
        <v>7</v>
      </c>
      <c r="BK76" s="62" t="s">
        <v>7</v>
      </c>
      <c r="BL76" s="62">
        <v>527.70000000000005</v>
      </c>
      <c r="BM76" s="62">
        <v>526.4</v>
      </c>
      <c r="BN76" s="62" t="s">
        <v>7</v>
      </c>
      <c r="BO76" s="62" t="s">
        <v>7</v>
      </c>
      <c r="BP76" s="62" t="s">
        <v>7</v>
      </c>
      <c r="BQ76" s="62" t="s">
        <v>7</v>
      </c>
      <c r="BR76" s="62">
        <v>624.29999999999995</v>
      </c>
      <c r="BS76" s="62" t="s">
        <v>7</v>
      </c>
      <c r="BT76" s="62" t="s">
        <v>7</v>
      </c>
      <c r="BU76" s="62" t="s">
        <v>7</v>
      </c>
      <c r="BV76" s="62" t="s">
        <v>7</v>
      </c>
      <c r="BW76" s="62" t="s">
        <v>7</v>
      </c>
      <c r="BX76" s="62">
        <v>618.29999999999995</v>
      </c>
      <c r="BY76" s="62">
        <v>625.20000000000005</v>
      </c>
      <c r="BZ76" s="62" t="s">
        <v>7</v>
      </c>
      <c r="CA76" s="62" t="s">
        <v>7</v>
      </c>
      <c r="CB76" s="62" t="s">
        <v>7</v>
      </c>
      <c r="CC76" s="62" t="s">
        <v>7</v>
      </c>
      <c r="CD76" s="62">
        <v>621.20000000000005</v>
      </c>
      <c r="CE76" s="62" t="s">
        <v>7</v>
      </c>
      <c r="CF76" s="62" t="s">
        <v>7</v>
      </c>
      <c r="CG76" s="62" t="s">
        <v>7</v>
      </c>
      <c r="CH76" s="62" t="s">
        <v>7</v>
      </c>
      <c r="CI76" s="62" t="s">
        <v>7</v>
      </c>
      <c r="CJ76" s="62" t="s">
        <v>7</v>
      </c>
      <c r="CK76" s="62">
        <v>623.6</v>
      </c>
      <c r="CL76" s="62">
        <v>622</v>
      </c>
      <c r="CM76" s="62" t="s">
        <v>7</v>
      </c>
      <c r="CN76" s="62" t="s">
        <v>7</v>
      </c>
      <c r="CO76" s="62" t="s">
        <v>7</v>
      </c>
      <c r="CP76" s="62" t="s">
        <v>7</v>
      </c>
      <c r="CQ76" s="62" t="s">
        <v>7</v>
      </c>
      <c r="CR76" s="62" t="s">
        <v>7</v>
      </c>
      <c r="CS76" s="62" t="s">
        <v>7</v>
      </c>
      <c r="CT76" s="62" t="s">
        <v>7</v>
      </c>
      <c r="CU76" s="62" t="s">
        <v>7</v>
      </c>
      <c r="CV76" s="62" t="s">
        <v>7</v>
      </c>
      <c r="CW76" s="62" t="s">
        <v>7</v>
      </c>
      <c r="CX76" s="62" t="s">
        <v>7</v>
      </c>
      <c r="CY76" s="62" t="s">
        <v>7</v>
      </c>
      <c r="CZ76" s="62" t="s">
        <v>7</v>
      </c>
      <c r="DA76" s="62" t="s">
        <v>7</v>
      </c>
      <c r="DB76" s="117"/>
      <c r="DC76" s="60" t="str">
        <f>IF(AD76="Athlete Name","",AD76)</f>
        <v>Braden Peiser</v>
      </c>
      <c r="DD76" s="46">
        <v>19</v>
      </c>
      <c r="DE76" s="88"/>
    </row>
    <row r="77" spans="2:109" x14ac:dyDescent="0.35">
      <c r="B77" s="71"/>
      <c r="C77" s="314"/>
      <c r="D77" s="212"/>
      <c r="E77" s="213"/>
      <c r="F77" s="223"/>
      <c r="G77" s="214"/>
      <c r="H77" s="202"/>
      <c r="I77" s="223" t="str">
        <f>IF(SUM(AF77:AJ77)=0,"",SUM(AF77:AJ77))</f>
        <v/>
      </c>
      <c r="J77" s="227" t="s">
        <v>12</v>
      </c>
      <c r="K77" s="45" t="str">
        <f>IFERROR(LARGE((AL77:DA77),1),"")</f>
        <v/>
      </c>
      <c r="L77" s="1" t="str">
        <f>IFERROR(LARGE((AL77:DA77),2),"")</f>
        <v/>
      </c>
      <c r="M77" s="1" t="str">
        <f>IFERROR(LARGE((AL77:DA77),3),"")</f>
        <v/>
      </c>
      <c r="N77" s="1" t="str">
        <f>IFERROR(LARGE((AL77:DA77),4),"")</f>
        <v/>
      </c>
      <c r="O77" s="46" t="str">
        <f>IFERROR(LARGE((AL77:DA77),5),"")</f>
        <v/>
      </c>
      <c r="P77" s="1"/>
      <c r="Q77" s="56"/>
      <c r="R77" s="57"/>
      <c r="T77" s="5">
        <f t="shared" ref="T77" si="203">IF(U76="","",1)</f>
        <v>1</v>
      </c>
      <c r="U77" s="126">
        <f t="shared" ref="U77" si="204">IF(U76="","",1)</f>
        <v>1</v>
      </c>
      <c r="V77" s="6">
        <f t="shared" ref="V77" si="205">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45" t="s">
        <v>12</v>
      </c>
      <c r="CU77" s="45" t="s">
        <v>12</v>
      </c>
      <c r="CV77" s="45" t="s">
        <v>12</v>
      </c>
      <c r="CW77" s="45" t="s">
        <v>12</v>
      </c>
      <c r="CX77" s="45" t="s">
        <v>12</v>
      </c>
      <c r="CY77" s="45" t="s">
        <v>12</v>
      </c>
      <c r="CZ77" s="45" t="s">
        <v>12</v>
      </c>
      <c r="DA77" s="45" t="s">
        <v>12</v>
      </c>
      <c r="DB77" s="117"/>
      <c r="DC77" s="60"/>
      <c r="DD77" s="46"/>
      <c r="DE77" s="88"/>
    </row>
    <row r="78" spans="2:109" s="39" customFormat="1" ht="8.5" customHeight="1" thickBot="1" x14ac:dyDescent="0.4">
      <c r="B78" s="102"/>
      <c r="C78" s="315"/>
      <c r="D78" s="215"/>
      <c r="E78" s="216"/>
      <c r="F78" s="224"/>
      <c r="G78" s="217"/>
      <c r="H78" s="228"/>
      <c r="I78" s="229"/>
      <c r="J78" s="228"/>
      <c r="K78" s="96"/>
      <c r="L78" s="93"/>
      <c r="M78" s="93"/>
      <c r="N78" s="93"/>
      <c r="O78" s="94"/>
      <c r="Q78" s="112"/>
      <c r="R78" s="113"/>
      <c r="T78" s="110">
        <f t="shared" ref="T78" si="206">IF(U76="","",1)</f>
        <v>1</v>
      </c>
      <c r="U78" s="93">
        <f t="shared" ref="U78" si="207">IF(U76="","",1)</f>
        <v>1</v>
      </c>
      <c r="V78" s="109">
        <f t="shared" ref="V78" si="208">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6"/>
      <c r="DB78" s="118"/>
      <c r="DC78" s="158"/>
      <c r="DD78" s="97"/>
      <c r="DE78" s="105"/>
    </row>
    <row r="79" spans="2:109" ht="8.5" customHeight="1" thickTop="1" x14ac:dyDescent="0.35">
      <c r="B79" s="71"/>
      <c r="C79" s="314"/>
      <c r="D79" s="212"/>
      <c r="E79" s="213"/>
      <c r="F79" s="223"/>
      <c r="G79" s="214"/>
      <c r="H79" s="202"/>
      <c r="I79" s="223"/>
      <c r="J79" s="202"/>
      <c r="K79" s="45"/>
      <c r="L79" s="1"/>
      <c r="M79" s="1"/>
      <c r="N79" s="1"/>
      <c r="O79" s="46"/>
      <c r="P79" s="1"/>
      <c r="Q79" s="56"/>
      <c r="R79" s="57"/>
      <c r="T79" s="5">
        <f t="shared" ref="T79" si="209">IF(U80="","",1)</f>
        <v>1</v>
      </c>
      <c r="U79" s="1">
        <f t="shared" ref="U79" si="210">IF(U80="","",1)</f>
        <v>1</v>
      </c>
      <c r="V79" s="6">
        <f t="shared" ref="V79" si="211">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17"/>
      <c r="DC79" s="134"/>
      <c r="DD79" s="46"/>
      <c r="DE79" s="88"/>
    </row>
    <row r="80" spans="2:109" x14ac:dyDescent="0.35">
      <c r="B80" s="71"/>
      <c r="C80" s="314">
        <f t="shared" si="196"/>
        <v>16</v>
      </c>
      <c r="D80" s="212" t="str">
        <f t="shared" si="196"/>
        <v>Gavin Perkowski</v>
      </c>
      <c r="E80" s="213"/>
      <c r="F80" s="223">
        <f>IF(COUNT(AL80:DA80)=0,"", COUNT(AL80:DA80))</f>
        <v>11</v>
      </c>
      <c r="G80" s="214">
        <f t="shared" ref="G80" si="212">_xlfn.IFS(F80="","",F80=1,1,F80=2,2,F80=3,3,F80=4,4,F80=5,5,F80&gt;5,5)</f>
        <v>5</v>
      </c>
      <c r="H80" s="202"/>
      <c r="I80" s="223"/>
      <c r="J80" s="227" t="s">
        <v>7</v>
      </c>
      <c r="K80" s="45">
        <f>IFERROR(LARGE((AL80:DA80),1),"")</f>
        <v>627</v>
      </c>
      <c r="L80" s="1">
        <f>IFERROR(LARGE((AL80:DA80),2),"")</f>
        <v>625.79999999999995</v>
      </c>
      <c r="M80" s="1">
        <f>IFERROR(LARGE((AL80:DA80),3),"")</f>
        <v>624.6</v>
      </c>
      <c r="N80" s="1">
        <f>IFERROR(LARGE((AL80:DA80),4),"")</f>
        <v>623.9</v>
      </c>
      <c r="O80" s="46">
        <f>IFERROR(LARGE((AL80:DA80),5),"")</f>
        <v>621.29999999999995</v>
      </c>
      <c r="P80" s="1"/>
      <c r="Q80" s="56">
        <f t="shared" si="198"/>
        <v>624.5200000000001</v>
      </c>
      <c r="R80" s="57" t="str">
        <f t="shared" si="199"/>
        <v/>
      </c>
      <c r="T80" s="5">
        <f t="shared" ref="T80" si="213">IF(U80="","",1)</f>
        <v>1</v>
      </c>
      <c r="U80" s="4">
        <f t="shared" ref="U80" si="214">IF(SUM(Q80:R80)=0,"",SUM(Q80:R80))</f>
        <v>624.5200000000001</v>
      </c>
      <c r="V80" s="6">
        <f t="shared" ref="V80" si="215">IF(U80="","",1)</f>
        <v>1</v>
      </c>
      <c r="X80" s="60" t="str">
        <f t="shared" si="186"/>
        <v>Gavin Perkowski</v>
      </c>
      <c r="Y80" s="46"/>
      <c r="Z80" s="76"/>
      <c r="AB80" s="82"/>
      <c r="AC80" s="45">
        <v>16</v>
      </c>
      <c r="AD80" s="60" t="s">
        <v>192</v>
      </c>
      <c r="AF80" s="45"/>
      <c r="AG80" s="1"/>
      <c r="AH80" s="1"/>
      <c r="AI80" s="1"/>
      <c r="AJ80" s="46"/>
      <c r="AK80" s="108"/>
      <c r="AL80" s="62" t="s">
        <v>7</v>
      </c>
      <c r="AM80" s="62">
        <v>618.70000000000005</v>
      </c>
      <c r="AN80" s="62">
        <v>621.29999999999995</v>
      </c>
      <c r="AO80" s="62">
        <v>624.6</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v>627</v>
      </c>
      <c r="BF80" s="62">
        <v>625.79999999999995</v>
      </c>
      <c r="BG80" s="62">
        <v>623.9</v>
      </c>
      <c r="BH80" s="62" t="s">
        <v>7</v>
      </c>
      <c r="BI80" s="62" t="s">
        <v>7</v>
      </c>
      <c r="BJ80" s="62" t="s">
        <v>7</v>
      </c>
      <c r="BK80" s="62" t="s">
        <v>7</v>
      </c>
      <c r="BL80" s="62" t="s">
        <v>7</v>
      </c>
      <c r="BM80" s="62" t="s">
        <v>7</v>
      </c>
      <c r="BN80" s="62" t="s">
        <v>7</v>
      </c>
      <c r="BO80" s="62" t="s">
        <v>7</v>
      </c>
      <c r="BP80" s="62" t="s">
        <v>7</v>
      </c>
      <c r="BQ80" s="62" t="s">
        <v>7</v>
      </c>
      <c r="BR80" s="62" t="s">
        <v>7</v>
      </c>
      <c r="BS80" s="62" t="s">
        <v>7</v>
      </c>
      <c r="BT80" s="62" t="s">
        <v>7</v>
      </c>
      <c r="BU80" s="62" t="s">
        <v>7</v>
      </c>
      <c r="BV80" s="62">
        <v>619</v>
      </c>
      <c r="BW80" s="62">
        <v>621.1</v>
      </c>
      <c r="BX80" s="62">
        <v>617.6</v>
      </c>
      <c r="BY80" s="62">
        <v>620.29999999999995</v>
      </c>
      <c r="BZ80" s="62" t="s">
        <v>7</v>
      </c>
      <c r="CA80" s="62" t="s">
        <v>7</v>
      </c>
      <c r="CB80" s="62" t="s">
        <v>7</v>
      </c>
      <c r="CC80" s="62" t="s">
        <v>7</v>
      </c>
      <c r="CD80" s="62" t="s">
        <v>7</v>
      </c>
      <c r="CE80" s="62" t="s">
        <v>7</v>
      </c>
      <c r="CF80" s="62" t="s">
        <v>7</v>
      </c>
      <c r="CG80" s="62" t="s">
        <v>7</v>
      </c>
      <c r="CH80" s="62">
        <v>525.70000000000005</v>
      </c>
      <c r="CI80" s="62" t="s">
        <v>7</v>
      </c>
      <c r="CJ80" s="62" t="s">
        <v>7</v>
      </c>
      <c r="CK80" s="62" t="s">
        <v>7</v>
      </c>
      <c r="CL80" s="62" t="s">
        <v>7</v>
      </c>
      <c r="CM80" s="62" t="s">
        <v>7</v>
      </c>
      <c r="CN80" s="62" t="s">
        <v>7</v>
      </c>
      <c r="CO80" s="62" t="s">
        <v>7</v>
      </c>
      <c r="CP80" s="62" t="s">
        <v>7</v>
      </c>
      <c r="CQ80" s="62" t="s">
        <v>7</v>
      </c>
      <c r="CR80" s="62" t="s">
        <v>7</v>
      </c>
      <c r="CS80" s="62" t="s">
        <v>7</v>
      </c>
      <c r="CT80" s="62" t="s">
        <v>7</v>
      </c>
      <c r="CU80" s="62" t="s">
        <v>7</v>
      </c>
      <c r="CV80" s="62" t="s">
        <v>7</v>
      </c>
      <c r="CW80" s="62" t="s">
        <v>7</v>
      </c>
      <c r="CX80" s="62" t="s">
        <v>7</v>
      </c>
      <c r="CY80" s="62" t="s">
        <v>7</v>
      </c>
      <c r="CZ80" s="62" t="s">
        <v>7</v>
      </c>
      <c r="DA80" s="62" t="s">
        <v>7</v>
      </c>
      <c r="DB80" s="117"/>
      <c r="DC80" s="60" t="str">
        <f>IF(AD80="Athlete Name","",AD80)</f>
        <v>Gavin Perkowski</v>
      </c>
      <c r="DD80" s="46">
        <v>20</v>
      </c>
      <c r="DE80" s="88"/>
    </row>
    <row r="81" spans="2:109" x14ac:dyDescent="0.35">
      <c r="B81" s="71"/>
      <c r="C81" s="314"/>
      <c r="D81" s="212"/>
      <c r="E81" s="213"/>
      <c r="F81" s="223"/>
      <c r="G81" s="214"/>
      <c r="H81" s="202"/>
      <c r="I81" s="223" t="str">
        <f>IF(SUM(AF81:AJ81)=0,"",SUM(AF81:AJ81))</f>
        <v/>
      </c>
      <c r="J81" s="227" t="s">
        <v>12</v>
      </c>
      <c r="K81" s="45" t="str">
        <f>IFERROR(LARGE((AL81:DA81),1),"")</f>
        <v/>
      </c>
      <c r="L81" s="1" t="str">
        <f>IFERROR(LARGE((AL81:DA81),2),"")</f>
        <v/>
      </c>
      <c r="M81" s="1" t="str">
        <f>IFERROR(LARGE((AL81:DA81),3),"")</f>
        <v/>
      </c>
      <c r="N81" s="1" t="str">
        <f>IFERROR(LARGE((AL81:DA81),4),"")</f>
        <v/>
      </c>
      <c r="O81" s="46" t="str">
        <f>IFERROR(LARGE((AL81:DA81),5),"")</f>
        <v/>
      </c>
      <c r="P81" s="1"/>
      <c r="Q81" s="56"/>
      <c r="R81" s="57"/>
      <c r="T81" s="5">
        <f t="shared" ref="T81" si="216">IF(U80="","",1)</f>
        <v>1</v>
      </c>
      <c r="U81" s="126">
        <f t="shared" ref="U81" si="217">IF(U80="","",1)</f>
        <v>1</v>
      </c>
      <c r="V81" s="6">
        <f t="shared" ref="V81" si="218">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45" t="s">
        <v>12</v>
      </c>
      <c r="CZ81" s="45" t="s">
        <v>12</v>
      </c>
      <c r="DA81" s="45" t="s">
        <v>12</v>
      </c>
      <c r="DB81" s="117"/>
      <c r="DC81" s="60"/>
      <c r="DD81" s="46"/>
      <c r="DE81" s="88"/>
    </row>
    <row r="82" spans="2:109" s="39" customFormat="1" ht="8.5" customHeight="1" thickBot="1" x14ac:dyDescent="0.4">
      <c r="B82" s="102"/>
      <c r="C82" s="315"/>
      <c r="D82" s="215"/>
      <c r="E82" s="216"/>
      <c r="F82" s="224"/>
      <c r="G82" s="217"/>
      <c r="H82" s="228"/>
      <c r="I82" s="229"/>
      <c r="J82" s="228"/>
      <c r="K82" s="96"/>
      <c r="L82" s="93"/>
      <c r="M82" s="93"/>
      <c r="N82" s="93"/>
      <c r="O82" s="94"/>
      <c r="Q82" s="112"/>
      <c r="R82" s="113"/>
      <c r="T82" s="110">
        <f t="shared" ref="T82" si="219">IF(U80="","",1)</f>
        <v>1</v>
      </c>
      <c r="U82" s="93">
        <f t="shared" ref="U82" si="220">IF(U80="","",1)</f>
        <v>1</v>
      </c>
      <c r="V82" s="109">
        <f t="shared" ref="V82" si="221">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2"/>
      <c r="DB82" s="118"/>
      <c r="DC82" s="146"/>
      <c r="DD82" s="97"/>
      <c r="DE82" s="105"/>
    </row>
    <row r="83" spans="2:109" ht="8.5" customHeight="1" thickTop="1" x14ac:dyDescent="0.35">
      <c r="B83" s="71"/>
      <c r="C83" s="314"/>
      <c r="D83" s="212"/>
      <c r="E83" s="213"/>
      <c r="F83" s="223"/>
      <c r="G83" s="214"/>
      <c r="H83" s="202"/>
      <c r="I83" s="223"/>
      <c r="J83" s="202"/>
      <c r="K83" s="45"/>
      <c r="L83" s="1"/>
      <c r="M83" s="1"/>
      <c r="N83" s="1"/>
      <c r="O83" s="46"/>
      <c r="P83" s="1"/>
      <c r="Q83" s="56"/>
      <c r="R83" s="57"/>
      <c r="T83" s="5">
        <f t="shared" ref="T83" si="222">IF(U84="","",1)</f>
        <v>1</v>
      </c>
      <c r="U83" s="1">
        <f t="shared" ref="U83" si="223">IF(U84="","",1)</f>
        <v>1</v>
      </c>
      <c r="V83" s="6">
        <f t="shared" ref="V83" si="224">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5"/>
      <c r="DB83" s="117"/>
      <c r="DC83" s="134"/>
      <c r="DD83" s="46"/>
      <c r="DE83" s="88"/>
    </row>
    <row r="84" spans="2:109" x14ac:dyDescent="0.35">
      <c r="B84" s="71"/>
      <c r="C84" s="314">
        <f t="shared" si="196"/>
        <v>17</v>
      </c>
      <c r="D84" s="212" t="str">
        <f t="shared" si="196"/>
        <v>Gavin Barnick</v>
      </c>
      <c r="E84" s="213"/>
      <c r="F84" s="223">
        <f>IF(COUNT(AL84:DA84)=0,"", COUNT(AL84:DA84))</f>
        <v>13</v>
      </c>
      <c r="G84" s="214">
        <f t="shared" ref="G84:G116" si="225">_xlfn.IFS(F84="","",F84=1,1,F84=2,2,F84=3,3,F84=4,4,F84=5,5,F84&gt;5,5)</f>
        <v>5</v>
      </c>
      <c r="H84" s="202"/>
      <c r="I84" s="223"/>
      <c r="J84" s="227" t="s">
        <v>7</v>
      </c>
      <c r="K84" s="45">
        <f>IFERROR(LARGE((AL84:DA84),1),"")</f>
        <v>630</v>
      </c>
      <c r="L84" s="1">
        <f>IFERROR(LARGE((AL84:DA84),2),"")</f>
        <v>627.9</v>
      </c>
      <c r="M84" s="1">
        <f>IFERROR(LARGE((AL84:DA84),3),"")</f>
        <v>627.20000000000005</v>
      </c>
      <c r="N84" s="1">
        <f>IFERROR(LARGE((AL84:DA84),4),"")</f>
        <v>626.6</v>
      </c>
      <c r="O84" s="46">
        <f>IFERROR(LARGE((AL84:DA84),5),"")</f>
        <v>626.1</v>
      </c>
      <c r="P84" s="1"/>
      <c r="Q84" s="56">
        <f t="shared" si="198"/>
        <v>627.56000000000006</v>
      </c>
      <c r="R84" s="57" t="str">
        <f t="shared" si="199"/>
        <v/>
      </c>
      <c r="T84" s="5">
        <f t="shared" ref="T84" si="226">IF(U84="","",1)</f>
        <v>1</v>
      </c>
      <c r="U84" s="4">
        <f t="shared" ref="U84" si="227">IF(SUM(Q84:R84)=0,"",SUM(Q84:R84))</f>
        <v>627.56000000000006</v>
      </c>
      <c r="V84" s="6">
        <f t="shared" ref="V84" si="228">IF(U84="","",1)</f>
        <v>1</v>
      </c>
      <c r="X84" s="60" t="str">
        <f t="shared" si="186"/>
        <v>Gavin Barnick</v>
      </c>
      <c r="Y84" s="46"/>
      <c r="Z84" s="76"/>
      <c r="AB84" s="82"/>
      <c r="AC84" s="45">
        <v>17</v>
      </c>
      <c r="AD84" s="60" t="s">
        <v>197</v>
      </c>
      <c r="AF84" s="45"/>
      <c r="AG84" s="1"/>
      <c r="AH84" s="1"/>
      <c r="AI84" s="1"/>
      <c r="AJ84" s="46"/>
      <c r="AK84" s="108"/>
      <c r="AL84" s="62" t="s">
        <v>7</v>
      </c>
      <c r="AM84" s="62">
        <v>618.9</v>
      </c>
      <c r="AN84" s="62">
        <v>622.29999999999995</v>
      </c>
      <c r="AO84" s="62">
        <v>623</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v>622.29999999999995</v>
      </c>
      <c r="BM84" s="62">
        <v>623.1</v>
      </c>
      <c r="BN84" s="62" t="s">
        <v>7</v>
      </c>
      <c r="BO84" s="62" t="s">
        <v>7</v>
      </c>
      <c r="BP84" s="62" t="s">
        <v>7</v>
      </c>
      <c r="BQ84" s="62" t="s">
        <v>7</v>
      </c>
      <c r="BR84" s="62" t="s">
        <v>7</v>
      </c>
      <c r="BS84" s="62" t="s">
        <v>7</v>
      </c>
      <c r="BT84" s="62" t="s">
        <v>7</v>
      </c>
      <c r="BU84" s="62" t="s">
        <v>7</v>
      </c>
      <c r="BV84" s="62" t="s">
        <v>7</v>
      </c>
      <c r="BW84" s="62" t="s">
        <v>7</v>
      </c>
      <c r="BX84" s="62">
        <v>627.9</v>
      </c>
      <c r="BY84" s="62">
        <v>630</v>
      </c>
      <c r="BZ84" s="62">
        <v>627.20000000000005</v>
      </c>
      <c r="CA84" s="62">
        <v>625.1</v>
      </c>
      <c r="CB84" s="62" t="s">
        <v>7</v>
      </c>
      <c r="CC84" s="62" t="s">
        <v>7</v>
      </c>
      <c r="CD84" s="62">
        <v>626.1</v>
      </c>
      <c r="CE84" s="62" t="s">
        <v>7</v>
      </c>
      <c r="CF84" s="62" t="s">
        <v>7</v>
      </c>
      <c r="CG84" s="62" t="s">
        <v>7</v>
      </c>
      <c r="CH84" s="62" t="s">
        <v>7</v>
      </c>
      <c r="CI84" s="62" t="s">
        <v>7</v>
      </c>
      <c r="CJ84" s="62" t="s">
        <v>7</v>
      </c>
      <c r="CK84" s="62">
        <v>626.6</v>
      </c>
      <c r="CL84" s="62">
        <v>625.29999999999995</v>
      </c>
      <c r="CM84" s="62">
        <v>624.6</v>
      </c>
      <c r="CN84" s="62" t="s">
        <v>7</v>
      </c>
      <c r="CO84" s="62" t="s">
        <v>7</v>
      </c>
      <c r="CP84" s="62" t="s">
        <v>7</v>
      </c>
      <c r="CQ84" s="62" t="s">
        <v>7</v>
      </c>
      <c r="CR84" s="62" t="s">
        <v>7</v>
      </c>
      <c r="CS84" s="62" t="s">
        <v>7</v>
      </c>
      <c r="CT84" s="62" t="s">
        <v>7</v>
      </c>
      <c r="CU84" s="62" t="s">
        <v>7</v>
      </c>
      <c r="CV84" s="62" t="s">
        <v>7</v>
      </c>
      <c r="CW84" s="62" t="s">
        <v>7</v>
      </c>
      <c r="CX84" s="62" t="s">
        <v>7</v>
      </c>
      <c r="CY84" s="62" t="s">
        <v>7</v>
      </c>
      <c r="CZ84" s="62" t="s">
        <v>7</v>
      </c>
      <c r="DA84" s="62" t="s">
        <v>7</v>
      </c>
      <c r="DB84" s="117"/>
      <c r="DC84" s="60" t="str">
        <f>IF(AD84="Athlete Name","",AD84)</f>
        <v>Gavin Barnick</v>
      </c>
      <c r="DD84" s="46">
        <v>22</v>
      </c>
      <c r="DE84" s="88"/>
    </row>
    <row r="85" spans="2:109" x14ac:dyDescent="0.35">
      <c r="B85" s="71"/>
      <c r="C85" s="314"/>
      <c r="D85" s="212"/>
      <c r="E85" s="213"/>
      <c r="F85" s="223"/>
      <c r="G85" s="214"/>
      <c r="H85" s="202"/>
      <c r="I85" s="223" t="str">
        <f>IF(SUM(AF85:AJ85)=0,"",SUM(AF85:AJ85))</f>
        <v/>
      </c>
      <c r="J85" s="227" t="s">
        <v>12</v>
      </c>
      <c r="K85" s="45" t="str">
        <f>IFERROR(LARGE((AL85:DA85),1),"")</f>
        <v/>
      </c>
      <c r="L85" s="1" t="str">
        <f>IFERROR(LARGE((AL85:DA85),2),"")</f>
        <v/>
      </c>
      <c r="M85" s="1" t="str">
        <f>IFERROR(LARGE((AL85:DA85),3),"")</f>
        <v/>
      </c>
      <c r="N85" s="1" t="str">
        <f>IFERROR(LARGE((AL85:DA85),4),"")</f>
        <v/>
      </c>
      <c r="O85" s="46" t="str">
        <f>IFERROR(LARGE((AL85:DA85),5),"")</f>
        <v/>
      </c>
      <c r="P85" s="1"/>
      <c r="Q85" s="56"/>
      <c r="R85" s="57"/>
      <c r="T85" s="5">
        <f t="shared" ref="T85" si="229">IF(U84="","",1)</f>
        <v>1</v>
      </c>
      <c r="U85" s="126">
        <f t="shared" ref="U85" si="230">IF(U84="","",1)</f>
        <v>1</v>
      </c>
      <c r="V85" s="6">
        <f t="shared" ref="V85" si="231">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45" t="s">
        <v>12</v>
      </c>
      <c r="CZ85" s="45" t="s">
        <v>12</v>
      </c>
      <c r="DA85" s="45" t="s">
        <v>12</v>
      </c>
      <c r="DB85" s="117"/>
      <c r="DC85" s="60"/>
      <c r="DD85" s="46"/>
      <c r="DE85" s="88"/>
    </row>
    <row r="86" spans="2:109" s="39" customFormat="1" ht="8.5" customHeight="1" thickBot="1" x14ac:dyDescent="0.4">
      <c r="B86" s="102"/>
      <c r="C86" s="315"/>
      <c r="D86" s="215"/>
      <c r="E86" s="216"/>
      <c r="F86" s="224"/>
      <c r="G86" s="217"/>
      <c r="H86" s="228"/>
      <c r="I86" s="229"/>
      <c r="J86" s="228"/>
      <c r="K86" s="96"/>
      <c r="L86" s="93"/>
      <c r="M86" s="93"/>
      <c r="N86" s="93"/>
      <c r="O86" s="94"/>
      <c r="Q86" s="112"/>
      <c r="R86" s="113"/>
      <c r="T86" s="110">
        <f t="shared" ref="T86" si="232">IF(U84="","",1)</f>
        <v>1</v>
      </c>
      <c r="U86" s="93">
        <f t="shared" ref="U86" si="233">IF(U84="","",1)</f>
        <v>1</v>
      </c>
      <c r="V86" s="109">
        <f t="shared" ref="V86" si="234">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2"/>
      <c r="DB86" s="118"/>
      <c r="DC86" s="146"/>
      <c r="DD86" s="97"/>
      <c r="DE86" s="105"/>
    </row>
    <row r="87" spans="2:109" ht="8.5" customHeight="1" thickTop="1" x14ac:dyDescent="0.35">
      <c r="B87" s="71"/>
      <c r="C87" s="314"/>
      <c r="D87" s="212"/>
      <c r="E87" s="213"/>
      <c r="F87" s="223"/>
      <c r="G87" s="214"/>
      <c r="H87" s="202"/>
      <c r="I87" s="223"/>
      <c r="J87" s="202"/>
      <c r="K87" s="45"/>
      <c r="L87" s="1"/>
      <c r="M87" s="1"/>
      <c r="N87" s="1"/>
      <c r="O87" s="46"/>
      <c r="P87" s="1"/>
      <c r="Q87" s="56"/>
      <c r="R87" s="57"/>
      <c r="T87" s="5">
        <f t="shared" ref="T87" si="235">IF(U88="","",1)</f>
        <v>1</v>
      </c>
      <c r="U87" s="1">
        <f t="shared" ref="U87" si="236">IF(U88="","",1)</f>
        <v>1</v>
      </c>
      <c r="V87" s="6">
        <f t="shared" ref="V87" si="237">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2"/>
      <c r="DB87" s="117"/>
      <c r="DC87" s="149"/>
      <c r="DD87" s="46"/>
      <c r="DE87" s="88"/>
    </row>
    <row r="88" spans="2:109" x14ac:dyDescent="0.35">
      <c r="B88" s="71"/>
      <c r="C88" s="314">
        <f t="shared" si="196"/>
        <v>18</v>
      </c>
      <c r="D88" s="212" t="str">
        <f t="shared" si="196"/>
        <v>Max Duncan</v>
      </c>
      <c r="E88" s="213"/>
      <c r="F88" s="223">
        <f>IF(COUNT(AL88:DA88)=0,"", COUNT(AL88:DA88))</f>
        <v>12</v>
      </c>
      <c r="G88" s="214">
        <f t="shared" si="225"/>
        <v>5</v>
      </c>
      <c r="H88" s="202"/>
      <c r="I88" s="223"/>
      <c r="J88" s="227" t="s">
        <v>7</v>
      </c>
      <c r="K88" s="45">
        <f>IFERROR(LARGE((AL88:DA88),1),"")</f>
        <v>624.79999999999995</v>
      </c>
      <c r="L88" s="1">
        <f>IFERROR(LARGE((AL88:DA88),2),"")</f>
        <v>624.1</v>
      </c>
      <c r="M88" s="1">
        <f>IFERROR(LARGE((AL88:DA88),3),"")</f>
        <v>621.70000000000005</v>
      </c>
      <c r="N88" s="1">
        <f>IFERROR(LARGE((AL88:DA88),4),"")</f>
        <v>620.6</v>
      </c>
      <c r="O88" s="46">
        <f>IFERROR(LARGE((AL88:DA88),5),"")</f>
        <v>620.5</v>
      </c>
      <c r="P88" s="1"/>
      <c r="Q88" s="56">
        <f t="shared" si="198"/>
        <v>622.34</v>
      </c>
      <c r="R88" s="57" t="str">
        <f t="shared" si="199"/>
        <v/>
      </c>
      <c r="T88" s="5">
        <f t="shared" ref="T88" si="238">IF(U88="","",1)</f>
        <v>1</v>
      </c>
      <c r="U88" s="4">
        <f t="shared" ref="U88" si="239">IF(SUM(Q88:R88)=0,"",SUM(Q88:R88))</f>
        <v>622.34</v>
      </c>
      <c r="V88" s="6">
        <f t="shared" ref="V88" si="240">IF(U88="","",1)</f>
        <v>1</v>
      </c>
      <c r="X88" s="60" t="str">
        <f t="shared" si="186"/>
        <v>Max Duncan</v>
      </c>
      <c r="Y88" s="46"/>
      <c r="Z88" s="76"/>
      <c r="AB88" s="82"/>
      <c r="AC88" s="45">
        <v>18</v>
      </c>
      <c r="AD88" s="60" t="s">
        <v>202</v>
      </c>
      <c r="AF88" s="45"/>
      <c r="AG88" s="1"/>
      <c r="AH88" s="1"/>
      <c r="AI88" s="1"/>
      <c r="AJ88" s="46"/>
      <c r="AK88" s="108"/>
      <c r="AL88" s="62" t="s">
        <v>7</v>
      </c>
      <c r="AM88" s="62">
        <v>614</v>
      </c>
      <c r="AN88" s="62">
        <v>619.29999999999995</v>
      </c>
      <c r="AO88" s="62">
        <v>618.79999999999995</v>
      </c>
      <c r="AP88" s="62">
        <v>620.5</v>
      </c>
      <c r="AQ88" s="62" t="s">
        <v>7</v>
      </c>
      <c r="AR88" s="62" t="s">
        <v>7</v>
      </c>
      <c r="AS88" s="62" t="s">
        <v>7</v>
      </c>
      <c r="AT88" s="62" t="s">
        <v>7</v>
      </c>
      <c r="AU88" s="62" t="s">
        <v>7</v>
      </c>
      <c r="AV88" s="62" t="s">
        <v>7</v>
      </c>
      <c r="AW88" s="62" t="s">
        <v>7</v>
      </c>
      <c r="AX88" s="62" t="s">
        <v>7</v>
      </c>
      <c r="AY88" s="62" t="s">
        <v>7</v>
      </c>
      <c r="AZ88" s="62">
        <v>613.1</v>
      </c>
      <c r="BA88" s="62" t="s">
        <v>7</v>
      </c>
      <c r="BB88" s="62" t="s">
        <v>7</v>
      </c>
      <c r="BC88" s="62" t="s">
        <v>7</v>
      </c>
      <c r="BD88" s="62" t="s">
        <v>7</v>
      </c>
      <c r="BE88" s="62" t="s">
        <v>7</v>
      </c>
      <c r="BF88" s="62" t="s">
        <v>7</v>
      </c>
      <c r="BG88" s="62" t="s">
        <v>7</v>
      </c>
      <c r="BH88" s="62" t="s">
        <v>7</v>
      </c>
      <c r="BI88" s="62" t="s">
        <v>7</v>
      </c>
      <c r="BJ88" s="62" t="s">
        <v>7</v>
      </c>
      <c r="BK88" s="62" t="s">
        <v>7</v>
      </c>
      <c r="BL88" s="62">
        <v>612.79999999999995</v>
      </c>
      <c r="BM88" s="62">
        <v>621.70000000000005</v>
      </c>
      <c r="BN88" s="62" t="s">
        <v>7</v>
      </c>
      <c r="BO88" s="62" t="s">
        <v>7</v>
      </c>
      <c r="BP88" s="62" t="s">
        <v>7</v>
      </c>
      <c r="BQ88" s="62" t="s">
        <v>7</v>
      </c>
      <c r="BR88" s="62" t="s">
        <v>7</v>
      </c>
      <c r="BS88" s="62">
        <v>619.29999999999995</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v>624.1</v>
      </c>
      <c r="CL88" s="62">
        <v>619.6</v>
      </c>
      <c r="CM88" s="62" t="s">
        <v>7</v>
      </c>
      <c r="CN88" s="62" t="s">
        <v>7</v>
      </c>
      <c r="CO88" s="62" t="s">
        <v>7</v>
      </c>
      <c r="CP88" s="62" t="s">
        <v>7</v>
      </c>
      <c r="CQ88" s="62" t="s">
        <v>7</v>
      </c>
      <c r="CR88" s="62">
        <v>620.6</v>
      </c>
      <c r="CS88" s="62">
        <v>624.79999999999995</v>
      </c>
      <c r="CT88" s="62" t="s">
        <v>7</v>
      </c>
      <c r="CU88" s="62" t="s">
        <v>7</v>
      </c>
      <c r="CV88" s="62" t="s">
        <v>7</v>
      </c>
      <c r="CW88" s="62" t="s">
        <v>7</v>
      </c>
      <c r="CX88" s="62" t="s">
        <v>7</v>
      </c>
      <c r="CY88" s="62" t="s">
        <v>7</v>
      </c>
      <c r="CZ88" s="62" t="s">
        <v>7</v>
      </c>
      <c r="DA88" s="62" t="s">
        <v>7</v>
      </c>
      <c r="DB88" s="117"/>
      <c r="DC88" s="60" t="str">
        <f>IF(AD88="Athlete Name","",AD88)</f>
        <v>Max Duncan</v>
      </c>
      <c r="DD88" s="46">
        <v>23</v>
      </c>
      <c r="DE88" s="88"/>
    </row>
    <row r="89" spans="2:109" x14ac:dyDescent="0.35">
      <c r="B89" s="71"/>
      <c r="C89" s="314"/>
      <c r="D89" s="212"/>
      <c r="E89" s="213"/>
      <c r="F89" s="223"/>
      <c r="G89" s="214"/>
      <c r="H89" s="202"/>
      <c r="I89" s="223" t="str">
        <f>IF(SUM(AF89:AJ89)=0,"",SUM(AF89:AJ89))</f>
        <v/>
      </c>
      <c r="J89" s="227" t="s">
        <v>12</v>
      </c>
      <c r="K89" s="45" t="str">
        <f>IFERROR(LARGE((AL89:DA89),1),"")</f>
        <v/>
      </c>
      <c r="L89" s="1" t="str">
        <f>IFERROR(LARGE((AL89:DA89),2),"")</f>
        <v/>
      </c>
      <c r="M89" s="1" t="str">
        <f>IFERROR(LARGE((AL89:DA89),3),"")</f>
        <v/>
      </c>
      <c r="N89" s="1" t="str">
        <f>IFERROR(LARGE((AL89:DA89),4),"")</f>
        <v/>
      </c>
      <c r="O89" s="46" t="str">
        <f>IFERROR(LARGE((AL89:DA89),5),"")</f>
        <v/>
      </c>
      <c r="P89" s="1"/>
      <c r="Q89" s="56"/>
      <c r="R89" s="57"/>
      <c r="T89" s="5">
        <f t="shared" ref="T89" si="241">IF(U88="","",1)</f>
        <v>1</v>
      </c>
      <c r="U89" s="126">
        <f t="shared" ref="U89" si="242">IF(U88="","",1)</f>
        <v>1</v>
      </c>
      <c r="V89" s="6">
        <f t="shared" ref="V89" si="243">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45" t="s">
        <v>12</v>
      </c>
      <c r="CZ89" s="45" t="s">
        <v>12</v>
      </c>
      <c r="DA89" s="45" t="s">
        <v>12</v>
      </c>
      <c r="DB89" s="117"/>
      <c r="DC89" s="60"/>
      <c r="DD89" s="46"/>
      <c r="DE89" s="88"/>
    </row>
    <row r="90" spans="2:109" s="39" customFormat="1" ht="8.5" customHeight="1" thickBot="1" x14ac:dyDescent="0.4">
      <c r="B90" s="102"/>
      <c r="C90" s="315"/>
      <c r="D90" s="215"/>
      <c r="E90" s="216"/>
      <c r="F90" s="224"/>
      <c r="G90" s="217"/>
      <c r="H90" s="228"/>
      <c r="I90" s="229"/>
      <c r="J90" s="228"/>
      <c r="K90" s="96"/>
      <c r="L90" s="93"/>
      <c r="M90" s="93"/>
      <c r="N90" s="93"/>
      <c r="O90" s="94"/>
      <c r="Q90" s="112"/>
      <c r="R90" s="113"/>
      <c r="T90" s="110">
        <f t="shared" ref="T90" si="244">IF(U88="","",1)</f>
        <v>1</v>
      </c>
      <c r="U90" s="93">
        <f t="shared" ref="U90" si="245">IF(U88="","",1)</f>
        <v>1</v>
      </c>
      <c r="V90" s="109">
        <f t="shared" ref="V90" si="246">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6"/>
      <c r="DB90" s="118"/>
      <c r="DC90" s="158"/>
      <c r="DD90" s="97"/>
      <c r="DE90" s="105"/>
    </row>
    <row r="91" spans="2:109" ht="8.5" customHeight="1" thickTop="1" x14ac:dyDescent="0.35">
      <c r="B91" s="71"/>
      <c r="C91" s="314"/>
      <c r="D91" s="212"/>
      <c r="E91" s="213"/>
      <c r="F91" s="223"/>
      <c r="G91" s="214"/>
      <c r="H91" s="202"/>
      <c r="I91" s="223"/>
      <c r="J91" s="202"/>
      <c r="K91" s="45"/>
      <c r="L91" s="1"/>
      <c r="M91" s="1"/>
      <c r="N91" s="1"/>
      <c r="O91" s="46"/>
      <c r="P91" s="1"/>
      <c r="Q91" s="56"/>
      <c r="R91" s="57"/>
      <c r="T91" s="5">
        <f t="shared" ref="T91" si="247">IF(U92="","",1)</f>
        <v>1</v>
      </c>
      <c r="U91" s="1">
        <f t="shared" ref="U91" si="248">IF(U92="","",1)</f>
        <v>1</v>
      </c>
      <c r="V91" s="6">
        <f t="shared" ref="V91" si="249">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5"/>
      <c r="DB91" s="117"/>
      <c r="DC91" s="134"/>
      <c r="DD91" s="46"/>
      <c r="DE91" s="88"/>
    </row>
    <row r="92" spans="2:109" x14ac:dyDescent="0.35">
      <c r="B92" s="71"/>
      <c r="C92" s="314">
        <f t="shared" si="196"/>
        <v>19</v>
      </c>
      <c r="D92" s="212" t="str">
        <f t="shared" si="196"/>
        <v>Mitchell Nelson</v>
      </c>
      <c r="E92" s="213"/>
      <c r="F92" s="223">
        <f>IF(COUNT(AL92:DA92)=0,"", COUNT(AL92:DA92))</f>
        <v>1</v>
      </c>
      <c r="G92" s="214">
        <f t="shared" si="225"/>
        <v>1</v>
      </c>
      <c r="H92" s="202"/>
      <c r="I92" s="223"/>
      <c r="J92" s="227" t="s">
        <v>7</v>
      </c>
      <c r="K92" s="45">
        <f>IFERROR(LARGE((AL92:DA92),1),"")</f>
        <v>623.5</v>
      </c>
      <c r="L92" s="1" t="str">
        <f>IFERROR(LARGE((AL92:DA92),2),"")</f>
        <v/>
      </c>
      <c r="M92" s="1" t="str">
        <f>IFERROR(LARGE((AL92:DA92),3),"")</f>
        <v/>
      </c>
      <c r="N92" s="1" t="str">
        <f>IFERROR(LARGE((AL92:DA92),4),"")</f>
        <v/>
      </c>
      <c r="O92" s="46" t="str">
        <f>IFERROR(LARGE((AL92:DA92),5),"")</f>
        <v/>
      </c>
      <c r="P92" s="1"/>
      <c r="Q92" s="56">
        <f t="shared" si="198"/>
        <v>623.5</v>
      </c>
      <c r="R92" s="57" t="str">
        <f t="shared" si="199"/>
        <v/>
      </c>
      <c r="T92" s="5">
        <f t="shared" ref="T92" si="250">IF(U92="","",1)</f>
        <v>1</v>
      </c>
      <c r="U92" s="4">
        <f t="shared" ref="U92" si="251">IF(SUM(Q92:R92)=0,"",SUM(Q92:R92))</f>
        <v>623.5</v>
      </c>
      <c r="V92" s="6">
        <f t="shared" ref="V92" si="252">IF(U92="","",1)</f>
        <v>1</v>
      </c>
      <c r="X92" s="60" t="str">
        <f t="shared" si="186"/>
        <v>Mitchell Nelson</v>
      </c>
      <c r="Y92" s="46"/>
      <c r="Z92" s="76"/>
      <c r="AB92" s="82"/>
      <c r="AC92" s="45">
        <v>19</v>
      </c>
      <c r="AD92" s="60" t="s">
        <v>245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v>623.5</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62" t="s">
        <v>7</v>
      </c>
      <c r="CZ92" s="62" t="s">
        <v>7</v>
      </c>
      <c r="DA92" s="62" t="s">
        <v>7</v>
      </c>
      <c r="DB92" s="117"/>
      <c r="DC92" s="60" t="str">
        <f>IF(AD92="Athlete Name","",AD92)</f>
        <v>Mitchell Nelson</v>
      </c>
      <c r="DD92" s="46">
        <v>24</v>
      </c>
      <c r="DE92" s="88"/>
    </row>
    <row r="93" spans="2:109" x14ac:dyDescent="0.35">
      <c r="B93" s="71"/>
      <c r="C93" s="314"/>
      <c r="D93" s="212"/>
      <c r="E93" s="213"/>
      <c r="F93" s="223"/>
      <c r="G93" s="214"/>
      <c r="H93" s="202"/>
      <c r="I93" s="223" t="str">
        <f>IF(SUM(AF93:AJ93)=0,"",SUM(AF93:AJ93))</f>
        <v/>
      </c>
      <c r="J93" s="227" t="s">
        <v>12</v>
      </c>
      <c r="K93" s="45" t="str">
        <f>IFERROR(LARGE((AL93:DA93),1),"")</f>
        <v/>
      </c>
      <c r="L93" s="1" t="str">
        <f>IFERROR(LARGE((AL93:DA93),2),"")</f>
        <v/>
      </c>
      <c r="M93" s="1" t="str">
        <f>IFERROR(LARGE((AL93:DA93),3),"")</f>
        <v/>
      </c>
      <c r="N93" s="1" t="str">
        <f>IFERROR(LARGE((AL93:DA93),4),"")</f>
        <v/>
      </c>
      <c r="O93" s="46" t="str">
        <f>IFERROR(LARGE((AL93:DA93),5),"")</f>
        <v/>
      </c>
      <c r="P93" s="1"/>
      <c r="Q93" s="56"/>
      <c r="R93" s="57"/>
      <c r="T93" s="5">
        <f t="shared" ref="T93" si="253">IF(U92="","",1)</f>
        <v>1</v>
      </c>
      <c r="U93" s="126">
        <f t="shared" ref="U93" si="254">IF(U92="","",1)</f>
        <v>1</v>
      </c>
      <c r="V93" s="6">
        <f t="shared" ref="V93" si="255">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45" t="s">
        <v>12</v>
      </c>
      <c r="CZ93" s="45" t="s">
        <v>12</v>
      </c>
      <c r="DA93" s="45" t="s">
        <v>12</v>
      </c>
      <c r="DB93" s="117"/>
      <c r="DC93" s="60"/>
      <c r="DD93" s="46"/>
      <c r="DE93" s="88"/>
    </row>
    <row r="94" spans="2:109" s="39" customFormat="1" ht="8.5" customHeight="1" thickBot="1" x14ac:dyDescent="0.4">
      <c r="B94" s="102"/>
      <c r="C94" s="315"/>
      <c r="D94" s="215"/>
      <c r="E94" s="216"/>
      <c r="F94" s="224"/>
      <c r="G94" s="217"/>
      <c r="H94" s="228"/>
      <c r="I94" s="229"/>
      <c r="J94" s="228"/>
      <c r="K94" s="96"/>
      <c r="L94" s="93"/>
      <c r="M94" s="93"/>
      <c r="N94" s="93"/>
      <c r="O94" s="94"/>
      <c r="Q94" s="112"/>
      <c r="R94" s="113"/>
      <c r="T94" s="110">
        <f t="shared" ref="T94" si="256">IF(U92="","",1)</f>
        <v>1</v>
      </c>
      <c r="U94" s="93">
        <f t="shared" ref="U94" si="257">IF(U92="","",1)</f>
        <v>1</v>
      </c>
      <c r="V94" s="109">
        <f t="shared" ref="V94" si="258">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2"/>
      <c r="DB94" s="118"/>
      <c r="DC94" s="146"/>
      <c r="DD94" s="97"/>
      <c r="DE94" s="105"/>
    </row>
    <row r="95" spans="2:109" ht="8.5" customHeight="1" thickTop="1" x14ac:dyDescent="0.35">
      <c r="B95" s="71"/>
      <c r="C95" s="314"/>
      <c r="D95" s="212"/>
      <c r="E95" s="213"/>
      <c r="F95" s="223"/>
      <c r="G95" s="214"/>
      <c r="H95" s="202"/>
      <c r="I95" s="223"/>
      <c r="J95" s="202"/>
      <c r="K95" s="45"/>
      <c r="L95" s="1"/>
      <c r="M95" s="1"/>
      <c r="N95" s="1"/>
      <c r="O95" s="46"/>
      <c r="P95" s="1"/>
      <c r="Q95" s="56"/>
      <c r="R95" s="57"/>
      <c r="T95" s="5">
        <f t="shared" ref="T95" si="259">IF(U96="","",1)</f>
        <v>1</v>
      </c>
      <c r="U95" s="1">
        <f t="shared" ref="U95" si="260">IF(U96="","",1)</f>
        <v>1</v>
      </c>
      <c r="V95" s="6">
        <f t="shared" ref="V95" si="261">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2"/>
      <c r="DB95" s="117"/>
      <c r="DC95" s="149"/>
      <c r="DD95" s="46"/>
      <c r="DE95" s="88"/>
    </row>
    <row r="96" spans="2:109" x14ac:dyDescent="0.35">
      <c r="B96" s="71"/>
      <c r="C96" s="314">
        <f t="shared" si="196"/>
        <v>20</v>
      </c>
      <c r="D96" s="212" t="str">
        <f t="shared" si="196"/>
        <v>Richard Clark</v>
      </c>
      <c r="E96" s="213"/>
      <c r="F96" s="223">
        <f>IF(COUNT(AL96:DA96)=0,"", COUNT(AL96:DA96))</f>
        <v>6</v>
      </c>
      <c r="G96" s="214">
        <f t="shared" si="225"/>
        <v>5</v>
      </c>
      <c r="H96" s="202"/>
      <c r="I96" s="223"/>
      <c r="J96" s="227" t="s">
        <v>7</v>
      </c>
      <c r="K96" s="45">
        <f>IFERROR(LARGE((AL96:DA96),1),"")</f>
        <v>627.20000000000005</v>
      </c>
      <c r="L96" s="1">
        <f>IFERROR(LARGE((AL96:DA96),2),"")</f>
        <v>626</v>
      </c>
      <c r="M96" s="1">
        <f>IFERROR(LARGE((AL96:DA96),3),"")</f>
        <v>624</v>
      </c>
      <c r="N96" s="1">
        <f>IFERROR(LARGE((AL96:DA96),4),"")</f>
        <v>623.4</v>
      </c>
      <c r="O96" s="46">
        <f>IFERROR(LARGE((AL96:DA96),5),"")</f>
        <v>623.1</v>
      </c>
      <c r="P96" s="1"/>
      <c r="Q96" s="56">
        <f t="shared" si="198"/>
        <v>624.74</v>
      </c>
      <c r="R96" s="57" t="str">
        <f t="shared" si="199"/>
        <v/>
      </c>
      <c r="T96" s="5">
        <f t="shared" ref="T96" si="262">IF(U96="","",1)</f>
        <v>1</v>
      </c>
      <c r="U96" s="4">
        <f t="shared" ref="U96" si="263">IF(SUM(Q96:R96)=0,"",SUM(Q96:R96))</f>
        <v>624.74</v>
      </c>
      <c r="V96" s="6">
        <f t="shared" ref="V96" si="264">IF(U96="","",1)</f>
        <v>1</v>
      </c>
      <c r="X96" s="60" t="str">
        <f t="shared" si="186"/>
        <v>Richard Clark</v>
      </c>
      <c r="Y96" s="46"/>
      <c r="Z96" s="76"/>
      <c r="AB96" s="82"/>
      <c r="AC96" s="45">
        <v>20</v>
      </c>
      <c r="AD96" s="60" t="s">
        <v>199</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v>623.1</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v>621.6</v>
      </c>
      <c r="BY96" s="62">
        <v>627.20000000000005</v>
      </c>
      <c r="BZ96" s="62" t="s">
        <v>7</v>
      </c>
      <c r="CA96" s="62" t="s">
        <v>7</v>
      </c>
      <c r="CB96" s="62" t="s">
        <v>7</v>
      </c>
      <c r="CC96" s="62" t="s">
        <v>7</v>
      </c>
      <c r="CD96" s="62" t="s">
        <v>7</v>
      </c>
      <c r="CE96" s="62" t="s">
        <v>7</v>
      </c>
      <c r="CF96" s="62" t="s">
        <v>7</v>
      </c>
      <c r="CG96" s="62">
        <v>626</v>
      </c>
      <c r="CH96" s="62" t="s">
        <v>7</v>
      </c>
      <c r="CI96" s="62" t="s">
        <v>7</v>
      </c>
      <c r="CJ96" s="62" t="s">
        <v>7</v>
      </c>
      <c r="CK96" s="62">
        <v>623.4</v>
      </c>
      <c r="CL96" s="62">
        <v>624</v>
      </c>
      <c r="CM96" s="62" t="s">
        <v>7</v>
      </c>
      <c r="CN96" s="62" t="s">
        <v>7</v>
      </c>
      <c r="CO96" s="62" t="s">
        <v>7</v>
      </c>
      <c r="CP96" s="62" t="s">
        <v>7</v>
      </c>
      <c r="CQ96" s="62" t="s">
        <v>7</v>
      </c>
      <c r="CR96" s="62" t="s">
        <v>7</v>
      </c>
      <c r="CS96" s="62" t="s">
        <v>7</v>
      </c>
      <c r="CT96" s="62" t="s">
        <v>7</v>
      </c>
      <c r="CU96" s="62" t="s">
        <v>7</v>
      </c>
      <c r="CV96" s="62" t="s">
        <v>7</v>
      </c>
      <c r="CW96" s="62" t="s">
        <v>7</v>
      </c>
      <c r="CX96" s="62" t="s">
        <v>7</v>
      </c>
      <c r="CY96" s="62" t="s">
        <v>7</v>
      </c>
      <c r="CZ96" s="62" t="s">
        <v>7</v>
      </c>
      <c r="DA96" s="62" t="s">
        <v>7</v>
      </c>
      <c r="DB96" s="117"/>
      <c r="DC96" s="60" t="str">
        <f>IF(AD96="Athlete Name","",AD96)</f>
        <v>Richard Clark</v>
      </c>
      <c r="DD96" s="46">
        <v>25</v>
      </c>
      <c r="DE96" s="88"/>
    </row>
    <row r="97" spans="2:109" x14ac:dyDescent="0.35">
      <c r="B97" s="71"/>
      <c r="C97" s="314"/>
      <c r="D97" s="212"/>
      <c r="E97" s="213"/>
      <c r="F97" s="223"/>
      <c r="G97" s="214"/>
      <c r="H97" s="202"/>
      <c r="I97" s="223" t="str">
        <f>IF(SUM(AF97:AJ97)=0,"",SUM(AF97:AJ97))</f>
        <v/>
      </c>
      <c r="J97" s="227" t="s">
        <v>12</v>
      </c>
      <c r="K97" s="45" t="str">
        <f>IFERROR(LARGE((AL97:DA97),1),"")</f>
        <v/>
      </c>
      <c r="L97" s="1" t="str">
        <f>IFERROR(LARGE((AL97:DA97),2),"")</f>
        <v/>
      </c>
      <c r="M97" s="1" t="str">
        <f>IFERROR(LARGE((AL97:DA97),3),"")</f>
        <v/>
      </c>
      <c r="N97" s="1" t="str">
        <f>IFERROR(LARGE((AL97:DA97),4),"")</f>
        <v/>
      </c>
      <c r="O97" s="46" t="str">
        <f>IFERROR(LARGE((AL97:DA97),5),"")</f>
        <v/>
      </c>
      <c r="P97" s="1"/>
      <c r="Q97" s="56"/>
      <c r="R97" s="57"/>
      <c r="T97" s="5">
        <f t="shared" ref="T97" si="265">IF(U96="","",1)</f>
        <v>1</v>
      </c>
      <c r="U97" s="126">
        <f t="shared" ref="U97" si="266">IF(U96="","",1)</f>
        <v>1</v>
      </c>
      <c r="V97" s="6">
        <f t="shared" ref="V97" si="267">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45" t="s">
        <v>12</v>
      </c>
      <c r="CZ97" s="45" t="s">
        <v>12</v>
      </c>
      <c r="DA97" s="45" t="s">
        <v>12</v>
      </c>
      <c r="DB97" s="117"/>
      <c r="DC97" s="60"/>
      <c r="DD97" s="46"/>
      <c r="DE97" s="88"/>
    </row>
    <row r="98" spans="2:109" s="39" customFormat="1" ht="8.5" customHeight="1" thickBot="1" x14ac:dyDescent="0.4">
      <c r="B98" s="102"/>
      <c r="C98" s="315"/>
      <c r="D98" s="215"/>
      <c r="E98" s="216"/>
      <c r="F98" s="224"/>
      <c r="G98" s="217"/>
      <c r="H98" s="228"/>
      <c r="I98" s="229"/>
      <c r="J98" s="228"/>
      <c r="K98" s="96"/>
      <c r="L98" s="93"/>
      <c r="M98" s="93"/>
      <c r="N98" s="93"/>
      <c r="O98" s="94"/>
      <c r="Q98" s="112"/>
      <c r="R98" s="113"/>
      <c r="T98" s="110">
        <f t="shared" ref="T98" si="268">IF(U96="","",1)</f>
        <v>1</v>
      </c>
      <c r="U98" s="93">
        <f t="shared" ref="U98" si="269">IF(U96="","",1)</f>
        <v>1</v>
      </c>
      <c r="V98" s="109">
        <f t="shared" ref="V98" si="270">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6"/>
      <c r="DB98" s="118"/>
      <c r="DC98" s="158"/>
      <c r="DD98" s="97"/>
      <c r="DE98" s="105"/>
    </row>
    <row r="99" spans="2:109" ht="8.5" customHeight="1" thickTop="1" x14ac:dyDescent="0.35">
      <c r="B99" s="71"/>
      <c r="C99" s="314"/>
      <c r="D99" s="212"/>
      <c r="E99" s="213"/>
      <c r="F99" s="223"/>
      <c r="G99" s="214"/>
      <c r="H99" s="202"/>
      <c r="I99" s="223"/>
      <c r="J99" s="202"/>
      <c r="K99" s="45"/>
      <c r="L99" s="1"/>
      <c r="M99" s="1"/>
      <c r="N99" s="1"/>
      <c r="O99" s="46"/>
      <c r="P99" s="1"/>
      <c r="Q99" s="56"/>
      <c r="R99" s="57"/>
      <c r="T99" s="5">
        <f t="shared" ref="T99" si="271">IF(U100="","",1)</f>
        <v>1</v>
      </c>
      <c r="U99" s="1">
        <f t="shared" ref="U99" si="272">IF(U100="","",1)</f>
        <v>1</v>
      </c>
      <c r="V99" s="6">
        <f t="shared" ref="V99" si="273">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5"/>
      <c r="DB99" s="117"/>
      <c r="DC99" s="134"/>
      <c r="DD99" s="46"/>
      <c r="DE99" s="88"/>
    </row>
    <row r="100" spans="2:109" x14ac:dyDescent="0.35">
      <c r="B100" s="71"/>
      <c r="C100" s="314">
        <f t="shared" si="196"/>
        <v>21</v>
      </c>
      <c r="D100" s="212" t="str">
        <f t="shared" si="196"/>
        <v>Jared Eddy</v>
      </c>
      <c r="E100" s="213"/>
      <c r="F100" s="223">
        <f>IF(COUNT(AL100:DA100)=0,"", COUNT(AL100:DA100))</f>
        <v>14</v>
      </c>
      <c r="G100" s="214">
        <f t="shared" si="225"/>
        <v>5</v>
      </c>
      <c r="H100" s="202"/>
      <c r="I100" s="223"/>
      <c r="J100" s="227" t="s">
        <v>7</v>
      </c>
      <c r="K100" s="45">
        <f>IFERROR(LARGE((AL100:DA100),1),"")</f>
        <v>628.79999999999995</v>
      </c>
      <c r="L100" s="1">
        <f>IFERROR(LARGE((AL100:DA100),2),"")</f>
        <v>627.70000000000005</v>
      </c>
      <c r="M100" s="1">
        <f>IFERROR(LARGE((AL100:DA100),3),"")</f>
        <v>627.4</v>
      </c>
      <c r="N100" s="1">
        <f>IFERROR(LARGE((AL100:DA100),4),"")</f>
        <v>626.20000000000005</v>
      </c>
      <c r="O100" s="46">
        <f>IFERROR(LARGE((AL100:DA100),5),"")</f>
        <v>626.1</v>
      </c>
      <c r="P100" s="1"/>
      <c r="Q100" s="56">
        <f t="shared" si="198"/>
        <v>627.24</v>
      </c>
      <c r="R100" s="57" t="str">
        <f t="shared" si="199"/>
        <v/>
      </c>
      <c r="T100" s="5">
        <f t="shared" ref="T100" si="274">IF(U100="","",1)</f>
        <v>1</v>
      </c>
      <c r="U100" s="4">
        <f t="shared" ref="U100" si="275">IF(SUM(Q100:R100)=0,"",SUM(Q100:R100))</f>
        <v>627.24</v>
      </c>
      <c r="V100" s="6">
        <f t="shared" ref="V100" si="276">IF(U100="","",1)</f>
        <v>1</v>
      </c>
      <c r="X100" s="60" t="str">
        <f t="shared" si="186"/>
        <v>Jared Eddy</v>
      </c>
      <c r="Y100" s="46"/>
      <c r="Z100" s="76"/>
      <c r="AB100" s="82"/>
      <c r="AC100" s="45">
        <v>21</v>
      </c>
      <c r="AD100" s="60" t="s">
        <v>247</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v>628.79999999999995</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v>622.4</v>
      </c>
      <c r="BW100" s="62">
        <v>624.6</v>
      </c>
      <c r="BX100" s="62">
        <v>623.5</v>
      </c>
      <c r="BY100" s="62">
        <v>627.4</v>
      </c>
      <c r="BZ100" s="62">
        <v>623.79999999999995</v>
      </c>
      <c r="CA100" s="62">
        <v>626.1</v>
      </c>
      <c r="CB100" s="62">
        <v>626.20000000000005</v>
      </c>
      <c r="CC100" s="62">
        <v>623.79999999999995</v>
      </c>
      <c r="CD100" s="62" t="s">
        <v>7</v>
      </c>
      <c r="CE100" s="62" t="s">
        <v>7</v>
      </c>
      <c r="CF100" s="62">
        <v>627.70000000000005</v>
      </c>
      <c r="CG100" s="62" t="s">
        <v>7</v>
      </c>
      <c r="CH100" s="62" t="s">
        <v>7</v>
      </c>
      <c r="CI100" s="62" t="s">
        <v>7</v>
      </c>
      <c r="CJ100" s="62" t="s">
        <v>7</v>
      </c>
      <c r="CK100" s="62">
        <v>625.5</v>
      </c>
      <c r="CL100" s="62">
        <v>623.4</v>
      </c>
      <c r="CM100" s="62" t="s">
        <v>7</v>
      </c>
      <c r="CN100" s="62" t="s">
        <v>7</v>
      </c>
      <c r="CO100" s="62">
        <v>621.9</v>
      </c>
      <c r="CP100" s="62">
        <v>623.70000000000005</v>
      </c>
      <c r="CQ100" s="62" t="s">
        <v>7</v>
      </c>
      <c r="CR100" s="62" t="s">
        <v>7</v>
      </c>
      <c r="CS100" s="62" t="s">
        <v>7</v>
      </c>
      <c r="CT100" s="62" t="s">
        <v>7</v>
      </c>
      <c r="CU100" s="62" t="s">
        <v>7</v>
      </c>
      <c r="CV100" s="62" t="s">
        <v>7</v>
      </c>
      <c r="CW100" s="62" t="s">
        <v>7</v>
      </c>
      <c r="CX100" s="62" t="s">
        <v>7</v>
      </c>
      <c r="CY100" s="62" t="s">
        <v>7</v>
      </c>
      <c r="CZ100" s="62" t="s">
        <v>7</v>
      </c>
      <c r="DA100" s="62" t="s">
        <v>7</v>
      </c>
      <c r="DB100" s="117"/>
      <c r="DC100" s="60" t="str">
        <f>IF(AD100="Athlete Name","",AD100)</f>
        <v>Jared Eddy</v>
      </c>
      <c r="DD100" s="46">
        <v>26</v>
      </c>
      <c r="DE100" s="88"/>
    </row>
    <row r="101" spans="2:109" x14ac:dyDescent="0.35">
      <c r="B101" s="71"/>
      <c r="C101" s="314"/>
      <c r="D101" s="212"/>
      <c r="E101" s="213"/>
      <c r="F101" s="223"/>
      <c r="G101" s="214"/>
      <c r="H101" s="202"/>
      <c r="I101" s="223" t="str">
        <f>IF(SUM(AF101:AJ101)=0,"",SUM(AF101:AJ101))</f>
        <v/>
      </c>
      <c r="J101" s="227" t="s">
        <v>12</v>
      </c>
      <c r="K101" s="45" t="str">
        <f>IFERROR(LARGE((AL101:DA101),1),"")</f>
        <v/>
      </c>
      <c r="L101" s="1" t="str">
        <f>IFERROR(LARGE((AL101:DA101),2),"")</f>
        <v/>
      </c>
      <c r="M101" s="1" t="str">
        <f>IFERROR(LARGE((AL101:DA101),3),"")</f>
        <v/>
      </c>
      <c r="N101" s="1" t="str">
        <f>IFERROR(LARGE((AL101:DA101),4),"")</f>
        <v/>
      </c>
      <c r="O101" s="46" t="str">
        <f>IFERROR(LARGE((AL101:DA101),5),"")</f>
        <v/>
      </c>
      <c r="P101" s="1"/>
      <c r="Q101" s="56"/>
      <c r="R101" s="57"/>
      <c r="T101" s="5">
        <f t="shared" ref="T101" si="277">IF(U100="","",1)</f>
        <v>1</v>
      </c>
      <c r="U101" s="126">
        <f t="shared" ref="U101" si="278">IF(U100="","",1)</f>
        <v>1</v>
      </c>
      <c r="V101" s="6">
        <f t="shared" ref="V101" si="279">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45" t="s">
        <v>12</v>
      </c>
      <c r="CZ101" s="45" t="s">
        <v>12</v>
      </c>
      <c r="DA101" s="45" t="s">
        <v>12</v>
      </c>
      <c r="DB101" s="117"/>
      <c r="DC101" s="60"/>
      <c r="DD101" s="46"/>
      <c r="DE101" s="88"/>
    </row>
    <row r="102" spans="2:109" s="39" customFormat="1" ht="8.5" customHeight="1" thickBot="1" x14ac:dyDescent="0.4">
      <c r="B102" s="102"/>
      <c r="C102" s="315"/>
      <c r="D102" s="215"/>
      <c r="E102" s="216"/>
      <c r="F102" s="224"/>
      <c r="G102" s="217"/>
      <c r="H102" s="228"/>
      <c r="I102" s="229"/>
      <c r="J102" s="228"/>
      <c r="K102" s="96"/>
      <c r="L102" s="93"/>
      <c r="M102" s="93"/>
      <c r="N102" s="93"/>
      <c r="O102" s="94"/>
      <c r="Q102" s="112"/>
      <c r="R102" s="113"/>
      <c r="T102" s="110">
        <f t="shared" ref="T102" si="280">IF(U100="","",1)</f>
        <v>1</v>
      </c>
      <c r="U102" s="93">
        <f t="shared" ref="U102" si="281">IF(U100="","",1)</f>
        <v>1</v>
      </c>
      <c r="V102" s="109">
        <f t="shared" ref="V102" si="282">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2"/>
      <c r="DB102" s="118"/>
      <c r="DC102" s="146"/>
      <c r="DD102" s="97"/>
      <c r="DE102" s="105"/>
    </row>
    <row r="103" spans="2:109" ht="8.5" customHeight="1" thickTop="1" x14ac:dyDescent="0.35">
      <c r="B103" s="71"/>
      <c r="C103" s="314"/>
      <c r="D103" s="212"/>
      <c r="E103" s="213"/>
      <c r="F103" s="223"/>
      <c r="G103" s="214"/>
      <c r="H103" s="202"/>
      <c r="I103" s="223"/>
      <c r="J103" s="202"/>
      <c r="K103" s="45"/>
      <c r="L103" s="1"/>
      <c r="M103" s="1"/>
      <c r="N103" s="1"/>
      <c r="O103" s="46"/>
      <c r="P103" s="1"/>
      <c r="Q103" s="56"/>
      <c r="R103" s="57"/>
      <c r="T103" s="5">
        <f t="shared" ref="T103" si="283">IF(U104="","",1)</f>
        <v>1</v>
      </c>
      <c r="U103" s="1">
        <f t="shared" ref="U103" si="284">IF(U104="","",1)</f>
        <v>1</v>
      </c>
      <c r="V103" s="6">
        <f t="shared" ref="V103" si="285">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2"/>
      <c r="DB103" s="117"/>
      <c r="DC103" s="149"/>
      <c r="DD103" s="46"/>
      <c r="DE103" s="88"/>
    </row>
    <row r="104" spans="2:109" x14ac:dyDescent="0.35">
      <c r="B104" s="71"/>
      <c r="C104" s="314">
        <f t="shared" si="196"/>
        <v>22</v>
      </c>
      <c r="D104" s="212" t="str">
        <f t="shared" si="196"/>
        <v>Griffin Lake</v>
      </c>
      <c r="E104" s="213"/>
      <c r="F104" s="223">
        <f>IF(COUNT(AL104:DA104)=0,"", COUNT(AL104:DA104))</f>
        <v>12</v>
      </c>
      <c r="G104" s="214">
        <f t="shared" si="225"/>
        <v>5</v>
      </c>
      <c r="H104" s="202"/>
      <c r="I104" s="223"/>
      <c r="J104" s="227" t="s">
        <v>7</v>
      </c>
      <c r="K104" s="45">
        <f>IFERROR(LARGE((AL104:DA104),1),"")</f>
        <v>627.6</v>
      </c>
      <c r="L104" s="1">
        <f>IFERROR(LARGE((AL104:DA104),2),"")</f>
        <v>626.20000000000005</v>
      </c>
      <c r="M104" s="1">
        <f>IFERROR(LARGE((AL104:DA104),3),"")</f>
        <v>623.1</v>
      </c>
      <c r="N104" s="1">
        <f>IFERROR(LARGE((AL104:DA104),4),"")</f>
        <v>622.5</v>
      </c>
      <c r="O104" s="46">
        <f>IFERROR(LARGE((AL104:DA104),5),"")</f>
        <v>622.4</v>
      </c>
      <c r="P104" s="1"/>
      <c r="Q104" s="56">
        <f t="shared" si="198"/>
        <v>624.36</v>
      </c>
      <c r="R104" s="57" t="str">
        <f t="shared" si="199"/>
        <v/>
      </c>
      <c r="T104" s="5">
        <f t="shared" ref="T104" si="286">IF(U104="","",1)</f>
        <v>1</v>
      </c>
      <c r="U104" s="4">
        <f t="shared" ref="U104" si="287">IF(SUM(Q104:R104)=0,"",SUM(Q104:R104))</f>
        <v>624.36</v>
      </c>
      <c r="V104" s="6">
        <f t="shared" ref="V104" si="288">IF(U104="","",1)</f>
        <v>1</v>
      </c>
      <c r="X104" s="60" t="str">
        <f t="shared" si="186"/>
        <v>Griffin Lake</v>
      </c>
      <c r="Y104" s="46"/>
      <c r="Z104" s="76"/>
      <c r="AB104" s="82"/>
      <c r="AC104" s="45">
        <v>22</v>
      </c>
      <c r="AD104" s="60" t="s">
        <v>252</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v>623.1</v>
      </c>
      <c r="BC104" s="62">
        <v>615.79999999999995</v>
      </c>
      <c r="BD104" s="62" t="s">
        <v>7</v>
      </c>
      <c r="BE104" s="62" t="s">
        <v>7</v>
      </c>
      <c r="BF104" s="62" t="s">
        <v>7</v>
      </c>
      <c r="BG104" s="62" t="s">
        <v>7</v>
      </c>
      <c r="BH104" s="62" t="s">
        <v>7</v>
      </c>
      <c r="BI104" s="62" t="s">
        <v>7</v>
      </c>
      <c r="BJ104" s="62" t="s">
        <v>7</v>
      </c>
      <c r="BK104" s="62" t="s">
        <v>7</v>
      </c>
      <c r="BL104" s="62">
        <v>620.29999999999995</v>
      </c>
      <c r="BM104" s="62">
        <v>619.9</v>
      </c>
      <c r="BN104" s="62" t="s">
        <v>7</v>
      </c>
      <c r="BO104" s="62" t="s">
        <v>7</v>
      </c>
      <c r="BP104" s="62" t="s">
        <v>7</v>
      </c>
      <c r="BQ104" s="62" t="s">
        <v>7</v>
      </c>
      <c r="BR104" s="62" t="s">
        <v>7</v>
      </c>
      <c r="BS104" s="62" t="s">
        <v>7</v>
      </c>
      <c r="BT104" s="62" t="s">
        <v>7</v>
      </c>
      <c r="BU104" s="62" t="s">
        <v>7</v>
      </c>
      <c r="BV104" s="62" t="s">
        <v>7</v>
      </c>
      <c r="BW104" s="62" t="s">
        <v>7</v>
      </c>
      <c r="BX104" s="62">
        <v>620.4</v>
      </c>
      <c r="BY104" s="62">
        <v>618</v>
      </c>
      <c r="BZ104" s="62" t="s">
        <v>7</v>
      </c>
      <c r="CA104" s="62" t="s">
        <v>7</v>
      </c>
      <c r="CB104" s="62">
        <v>615.5</v>
      </c>
      <c r="CC104" s="62">
        <v>612.79999999999995</v>
      </c>
      <c r="CD104" s="62" t="s">
        <v>7</v>
      </c>
      <c r="CE104" s="62" t="s">
        <v>7</v>
      </c>
      <c r="CF104" s="62" t="s">
        <v>7</v>
      </c>
      <c r="CG104" s="62" t="s">
        <v>7</v>
      </c>
      <c r="CH104" s="62" t="s">
        <v>7</v>
      </c>
      <c r="CI104" s="62" t="s">
        <v>7</v>
      </c>
      <c r="CJ104" s="62" t="s">
        <v>7</v>
      </c>
      <c r="CK104" s="62">
        <v>622.5</v>
      </c>
      <c r="CL104" s="62">
        <v>622.4</v>
      </c>
      <c r="CM104" s="62" t="s">
        <v>7</v>
      </c>
      <c r="CN104" s="62" t="s">
        <v>7</v>
      </c>
      <c r="CO104" s="62" t="s">
        <v>7</v>
      </c>
      <c r="CP104" s="62" t="s">
        <v>7</v>
      </c>
      <c r="CQ104" s="62" t="s">
        <v>7</v>
      </c>
      <c r="CR104" s="62">
        <v>626.20000000000005</v>
      </c>
      <c r="CS104" s="62">
        <v>627.6</v>
      </c>
      <c r="CT104" s="62" t="s">
        <v>7</v>
      </c>
      <c r="CU104" s="62" t="s">
        <v>7</v>
      </c>
      <c r="CV104" s="62" t="s">
        <v>7</v>
      </c>
      <c r="CW104" s="62" t="s">
        <v>7</v>
      </c>
      <c r="CX104" s="62" t="s">
        <v>7</v>
      </c>
      <c r="CY104" s="62" t="s">
        <v>7</v>
      </c>
      <c r="CZ104" s="62" t="s">
        <v>7</v>
      </c>
      <c r="DA104" s="62" t="s">
        <v>7</v>
      </c>
      <c r="DB104" s="117"/>
      <c r="DC104" s="60" t="str">
        <f>IF(AD104="Athlete Name","",AD104)</f>
        <v>Griffin Lake</v>
      </c>
      <c r="DD104" s="46">
        <v>27</v>
      </c>
      <c r="DE104" s="88"/>
    </row>
    <row r="105" spans="2:109" x14ac:dyDescent="0.35">
      <c r="B105" s="71"/>
      <c r="C105" s="314"/>
      <c r="D105" s="212"/>
      <c r="E105" s="213"/>
      <c r="F105" s="223"/>
      <c r="G105" s="214"/>
      <c r="H105" s="202"/>
      <c r="I105" s="223" t="str">
        <f>IF(SUM(AF105:AJ105)=0,"",SUM(AF105:AJ105))</f>
        <v/>
      </c>
      <c r="J105" s="227" t="s">
        <v>12</v>
      </c>
      <c r="K105" s="45" t="str">
        <f>IFERROR(LARGE((AL105:DA105),1),"")</f>
        <v/>
      </c>
      <c r="L105" s="1" t="str">
        <f>IFERROR(LARGE((AL105:DA105),2),"")</f>
        <v/>
      </c>
      <c r="M105" s="1" t="str">
        <f>IFERROR(LARGE((AL105:DA105),3),"")</f>
        <v/>
      </c>
      <c r="N105" s="1" t="str">
        <f>IFERROR(LARGE((AL105:DA105),4),"")</f>
        <v/>
      </c>
      <c r="O105" s="46" t="str">
        <f>IFERROR(LARGE((AL105:DA105),5),"")</f>
        <v/>
      </c>
      <c r="P105" s="1"/>
      <c r="Q105" s="56"/>
      <c r="R105" s="57"/>
      <c r="T105" s="5">
        <f t="shared" ref="T105" si="289">IF(U104="","",1)</f>
        <v>1</v>
      </c>
      <c r="U105" s="126">
        <f t="shared" ref="U105" si="290">IF(U104="","",1)</f>
        <v>1</v>
      </c>
      <c r="V105" s="6">
        <f t="shared" ref="V105" si="291">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45" t="s">
        <v>12</v>
      </c>
      <c r="CZ105" s="45" t="s">
        <v>12</v>
      </c>
      <c r="DA105" s="45" t="s">
        <v>12</v>
      </c>
      <c r="DB105" s="117"/>
      <c r="DC105" s="60"/>
      <c r="DD105" s="46"/>
      <c r="DE105" s="88"/>
    </row>
    <row r="106" spans="2:109" s="39" customFormat="1" ht="8.5" customHeight="1" thickBot="1" x14ac:dyDescent="0.4">
      <c r="B106" s="102"/>
      <c r="C106" s="315"/>
      <c r="D106" s="215"/>
      <c r="E106" s="216"/>
      <c r="F106" s="224"/>
      <c r="G106" s="217"/>
      <c r="H106" s="228"/>
      <c r="I106" s="229"/>
      <c r="J106" s="228"/>
      <c r="K106" s="96"/>
      <c r="L106" s="93"/>
      <c r="M106" s="93"/>
      <c r="N106" s="93"/>
      <c r="O106" s="94"/>
      <c r="Q106" s="112"/>
      <c r="R106" s="113"/>
      <c r="T106" s="110">
        <f t="shared" ref="T106" si="292">IF(U104="","",1)</f>
        <v>1</v>
      </c>
      <c r="U106" s="93">
        <f t="shared" ref="U106" si="293">IF(U104="","",1)</f>
        <v>1</v>
      </c>
      <c r="V106" s="109">
        <f t="shared" ref="V106" si="294">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6"/>
      <c r="DB106" s="118"/>
      <c r="DC106" s="158"/>
      <c r="DD106" s="97"/>
      <c r="DE106" s="105"/>
    </row>
    <row r="107" spans="2:109" ht="8.5" customHeight="1" thickTop="1" x14ac:dyDescent="0.35">
      <c r="B107" s="71"/>
      <c r="C107" s="314"/>
      <c r="D107" s="212"/>
      <c r="E107" s="213"/>
      <c r="F107" s="223"/>
      <c r="G107" s="214"/>
      <c r="H107" s="202"/>
      <c r="I107" s="223"/>
      <c r="J107" s="202"/>
      <c r="K107" s="45"/>
      <c r="L107" s="1"/>
      <c r="M107" s="1"/>
      <c r="N107" s="1"/>
      <c r="O107" s="46"/>
      <c r="P107" s="1"/>
      <c r="Q107" s="56"/>
      <c r="R107" s="57"/>
      <c r="T107" s="5">
        <f t="shared" ref="T107" si="295">IF(U108="","",1)</f>
        <v>1</v>
      </c>
      <c r="U107" s="1">
        <f t="shared" ref="U107" si="296">IF(U108="","",1)</f>
        <v>1</v>
      </c>
      <c r="V107" s="6">
        <f t="shared" ref="V107" si="297">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5"/>
      <c r="DB107" s="117"/>
      <c r="DC107" s="134"/>
      <c r="DD107" s="46"/>
      <c r="DE107" s="88"/>
    </row>
    <row r="108" spans="2:109" x14ac:dyDescent="0.35">
      <c r="B108" s="71"/>
      <c r="C108" s="314">
        <f t="shared" si="196"/>
        <v>23</v>
      </c>
      <c r="D108" s="212" t="str">
        <f t="shared" si="196"/>
        <v>Teagan Perkowski</v>
      </c>
      <c r="E108" s="213"/>
      <c r="F108" s="223">
        <f>IF(COUNT(AL108:DA108)=0,"", COUNT(AL108:DA108))</f>
        <v>11</v>
      </c>
      <c r="G108" s="214">
        <f t="shared" si="225"/>
        <v>5</v>
      </c>
      <c r="H108" s="202"/>
      <c r="I108" s="223"/>
      <c r="J108" s="227" t="s">
        <v>7</v>
      </c>
      <c r="K108" s="45">
        <f>IFERROR(LARGE((AL108:DA108),1),"")</f>
        <v>625.1</v>
      </c>
      <c r="L108" s="1">
        <f>IFERROR(LARGE((AL108:DA108),2),"")</f>
        <v>623.4</v>
      </c>
      <c r="M108" s="1">
        <f>IFERROR(LARGE((AL108:DA108),3),"")</f>
        <v>623.20000000000005</v>
      </c>
      <c r="N108" s="1">
        <f>IFERROR(LARGE((AL108:DA108),4),"")</f>
        <v>619.29999999999995</v>
      </c>
      <c r="O108" s="46">
        <f>IFERROR(LARGE((AL108:DA108),5),"")</f>
        <v>618.70000000000005</v>
      </c>
      <c r="P108" s="1"/>
      <c r="Q108" s="56">
        <f t="shared" si="198"/>
        <v>621.93999999999994</v>
      </c>
      <c r="R108" s="57" t="str">
        <f t="shared" si="199"/>
        <v/>
      </c>
      <c r="T108" s="5">
        <f t="shared" ref="T108" si="298">IF(U108="","",1)</f>
        <v>1</v>
      </c>
      <c r="U108" s="4">
        <f t="shared" ref="U108" si="299">IF(SUM(Q108:R108)=0,"",SUM(Q108:R108))</f>
        <v>621.93999999999994</v>
      </c>
      <c r="V108" s="6">
        <f t="shared" ref="V108" si="300">IF(U108="","",1)</f>
        <v>1</v>
      </c>
      <c r="X108" s="60" t="str">
        <f t="shared" si="186"/>
        <v>Teagan Perkowski</v>
      </c>
      <c r="Y108" s="46"/>
      <c r="Z108" s="76"/>
      <c r="AB108" s="82"/>
      <c r="AC108" s="45">
        <v>23</v>
      </c>
      <c r="AD108" s="60" t="s">
        <v>256</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v>625.1</v>
      </c>
      <c r="BF108" s="62">
        <v>623.4</v>
      </c>
      <c r="BG108" s="62">
        <v>623.20000000000005</v>
      </c>
      <c r="BH108" s="62" t="s">
        <v>7</v>
      </c>
      <c r="BI108" s="62" t="s">
        <v>7</v>
      </c>
      <c r="BJ108" s="62" t="s">
        <v>7</v>
      </c>
      <c r="BK108" s="62" t="s">
        <v>7</v>
      </c>
      <c r="BL108" s="62">
        <v>618.70000000000005</v>
      </c>
      <c r="BM108" s="62">
        <v>619.29999999999995</v>
      </c>
      <c r="BN108" s="62" t="s">
        <v>7</v>
      </c>
      <c r="BO108" s="62" t="s">
        <v>7</v>
      </c>
      <c r="BP108" s="62" t="s">
        <v>7</v>
      </c>
      <c r="BQ108" s="62" t="s">
        <v>7</v>
      </c>
      <c r="BR108" s="62" t="s">
        <v>7</v>
      </c>
      <c r="BS108" s="62" t="s">
        <v>7</v>
      </c>
      <c r="BT108" s="62" t="s">
        <v>7</v>
      </c>
      <c r="BU108" s="62" t="s">
        <v>7</v>
      </c>
      <c r="BV108" s="62">
        <v>617.5</v>
      </c>
      <c r="BW108" s="62">
        <v>603.6</v>
      </c>
      <c r="BX108" s="62">
        <v>605.20000000000005</v>
      </c>
      <c r="BY108" s="62">
        <v>607.79999999999995</v>
      </c>
      <c r="BZ108" s="62" t="s">
        <v>7</v>
      </c>
      <c r="CA108" s="62" t="s">
        <v>7</v>
      </c>
      <c r="CB108" s="62">
        <v>617.79999999999995</v>
      </c>
      <c r="CC108" s="62">
        <v>615.4</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62" t="s">
        <v>7</v>
      </c>
      <c r="CZ108" s="62" t="s">
        <v>7</v>
      </c>
      <c r="DA108" s="62" t="s">
        <v>7</v>
      </c>
      <c r="DB108" s="117"/>
      <c r="DC108" s="60" t="str">
        <f>IF(AD108="Athlete Name","",AD108)</f>
        <v>Teagan Perkowski</v>
      </c>
      <c r="DD108" s="46">
        <v>28</v>
      </c>
      <c r="DE108" s="88"/>
    </row>
    <row r="109" spans="2:109" x14ac:dyDescent="0.35">
      <c r="B109" s="71"/>
      <c r="C109" s="314"/>
      <c r="D109" s="212"/>
      <c r="E109" s="213"/>
      <c r="F109" s="223"/>
      <c r="G109" s="214"/>
      <c r="H109" s="202"/>
      <c r="I109" s="223" t="str">
        <f>IF(SUM(AF109:AJ109)=0,"",SUM(AF109:AJ109))</f>
        <v/>
      </c>
      <c r="J109" s="227" t="s">
        <v>12</v>
      </c>
      <c r="K109" s="45" t="str">
        <f>IFERROR(LARGE((AL109:DA109),1),"")</f>
        <v/>
      </c>
      <c r="L109" s="1" t="str">
        <f>IFERROR(LARGE((AL109:DA109),2),"")</f>
        <v/>
      </c>
      <c r="M109" s="1" t="str">
        <f>IFERROR(LARGE((AL109:DA109),3),"")</f>
        <v/>
      </c>
      <c r="N109" s="1" t="str">
        <f>IFERROR(LARGE((AL109:DA109),4),"")</f>
        <v/>
      </c>
      <c r="O109" s="46" t="str">
        <f>IFERROR(LARGE((AL109:DA109),5),"")</f>
        <v/>
      </c>
      <c r="P109" s="1"/>
      <c r="Q109" s="56"/>
      <c r="R109" s="57"/>
      <c r="T109" s="5">
        <f t="shared" ref="T109" si="301">IF(U108="","",1)</f>
        <v>1</v>
      </c>
      <c r="U109" s="126">
        <f t="shared" ref="U109" si="302">IF(U108="","",1)</f>
        <v>1</v>
      </c>
      <c r="V109" s="6">
        <f t="shared" ref="V109" si="303">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45" t="s">
        <v>12</v>
      </c>
      <c r="CZ109" s="45" t="s">
        <v>12</v>
      </c>
      <c r="DA109" s="45" t="s">
        <v>12</v>
      </c>
      <c r="DB109" s="117"/>
      <c r="DC109" s="60"/>
      <c r="DD109" s="46"/>
      <c r="DE109" s="88"/>
    </row>
    <row r="110" spans="2:109" s="39" customFormat="1" ht="8.5" customHeight="1" thickBot="1" x14ac:dyDescent="0.4">
      <c r="B110" s="102"/>
      <c r="C110" s="315"/>
      <c r="D110" s="215"/>
      <c r="E110" s="216"/>
      <c r="F110" s="224"/>
      <c r="G110" s="217"/>
      <c r="H110" s="228"/>
      <c r="I110" s="229"/>
      <c r="J110" s="228"/>
      <c r="K110" s="96"/>
      <c r="L110" s="93"/>
      <c r="M110" s="93"/>
      <c r="N110" s="93"/>
      <c r="O110" s="94"/>
      <c r="Q110" s="112"/>
      <c r="R110" s="113"/>
      <c r="T110" s="110">
        <f t="shared" ref="T110" si="304">IF(U108="","",1)</f>
        <v>1</v>
      </c>
      <c r="U110" s="93">
        <f t="shared" ref="U110" si="305">IF(U108="","",1)</f>
        <v>1</v>
      </c>
      <c r="V110" s="109">
        <f t="shared" ref="V110" si="306">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2"/>
      <c r="DB110" s="118"/>
      <c r="DC110" s="146"/>
      <c r="DD110" s="97"/>
      <c r="DE110" s="105"/>
    </row>
    <row r="111" spans="2:109" ht="8.5" customHeight="1" thickTop="1" x14ac:dyDescent="0.35">
      <c r="B111" s="71"/>
      <c r="C111" s="314"/>
      <c r="D111" s="212"/>
      <c r="E111" s="213"/>
      <c r="F111" s="223"/>
      <c r="G111" s="214"/>
      <c r="H111" s="202"/>
      <c r="I111" s="223"/>
      <c r="J111" s="202"/>
      <c r="K111" s="45"/>
      <c r="L111" s="1"/>
      <c r="M111" s="1"/>
      <c r="N111" s="1"/>
      <c r="O111" s="46"/>
      <c r="P111" s="1"/>
      <c r="Q111" s="56"/>
      <c r="R111" s="57"/>
      <c r="T111" s="5">
        <f t="shared" ref="T111" si="307">IF(U112="","",1)</f>
        <v>1</v>
      </c>
      <c r="U111" s="1">
        <f t="shared" ref="U111" si="308">IF(U112="","",1)</f>
        <v>1</v>
      </c>
      <c r="V111" s="6">
        <f t="shared" ref="V111" si="309">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2"/>
      <c r="DB111" s="117"/>
      <c r="DC111" s="149"/>
      <c r="DD111" s="46"/>
      <c r="DE111" s="88"/>
    </row>
    <row r="112" spans="2:109" x14ac:dyDescent="0.35">
      <c r="B112" s="71"/>
      <c r="C112" s="314">
        <f t="shared" si="196"/>
        <v>24</v>
      </c>
      <c r="D112" s="212" t="str">
        <f t="shared" si="196"/>
        <v>Tyler Wee</v>
      </c>
      <c r="E112" s="213"/>
      <c r="F112" s="223">
        <f>IF(COUNT(AL112:DA112)=0,"", COUNT(AL112:DA112))</f>
        <v>10</v>
      </c>
      <c r="G112" s="214">
        <f t="shared" si="225"/>
        <v>5</v>
      </c>
      <c r="H112" s="202"/>
      <c r="I112" s="223"/>
      <c r="J112" s="227" t="s">
        <v>7</v>
      </c>
      <c r="K112" s="45">
        <f>IFERROR(LARGE((AL112:DA112),1),"")</f>
        <v>628.9</v>
      </c>
      <c r="L112" s="1">
        <f>IFERROR(LARGE((AL112:DA112),2),"")</f>
        <v>623.20000000000005</v>
      </c>
      <c r="M112" s="1">
        <f>IFERROR(LARGE((AL112:DA112),3),"")</f>
        <v>623</v>
      </c>
      <c r="N112" s="1">
        <f>IFERROR(LARGE((AL112:DA112),4),"")</f>
        <v>622.5</v>
      </c>
      <c r="O112" s="46">
        <f>IFERROR(LARGE((AL112:DA112),5),"")</f>
        <v>622.5</v>
      </c>
      <c r="P112" s="1"/>
      <c r="Q112" s="56">
        <f t="shared" si="198"/>
        <v>624.02</v>
      </c>
      <c r="R112" s="57" t="str">
        <f t="shared" si="199"/>
        <v/>
      </c>
      <c r="T112" s="5">
        <f t="shared" ref="T112" si="310">IF(U112="","",1)</f>
        <v>1</v>
      </c>
      <c r="U112" s="4">
        <f t="shared" ref="U112" si="311">IF(SUM(Q112:R112)=0,"",SUM(Q112:R112))</f>
        <v>624.02</v>
      </c>
      <c r="V112" s="6">
        <f t="shared" ref="V112" si="312">IF(U112="","",1)</f>
        <v>1</v>
      </c>
      <c r="X112" s="60" t="str">
        <f t="shared" si="186"/>
        <v>Tyler Wee</v>
      </c>
      <c r="Y112" s="46"/>
      <c r="Z112" s="76"/>
      <c r="AB112" s="82"/>
      <c r="AC112" s="45">
        <v>24</v>
      </c>
      <c r="AD112" s="60" t="s">
        <v>196</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v>628.9</v>
      </c>
      <c r="BN112" s="62" t="s">
        <v>7</v>
      </c>
      <c r="BO112" s="62" t="s">
        <v>7</v>
      </c>
      <c r="BP112" s="62" t="s">
        <v>7</v>
      </c>
      <c r="BQ112" s="62" t="s">
        <v>7</v>
      </c>
      <c r="BR112" s="62" t="s">
        <v>7</v>
      </c>
      <c r="BS112" s="62" t="s">
        <v>7</v>
      </c>
      <c r="BT112" s="62" t="s">
        <v>7</v>
      </c>
      <c r="BU112" s="62" t="s">
        <v>7</v>
      </c>
      <c r="BV112" s="62" t="s">
        <v>7</v>
      </c>
      <c r="BW112" s="62" t="s">
        <v>7</v>
      </c>
      <c r="BX112" s="62">
        <v>623</v>
      </c>
      <c r="BY112" s="62">
        <v>621.6</v>
      </c>
      <c r="BZ112" s="62" t="s">
        <v>7</v>
      </c>
      <c r="CA112" s="62" t="s">
        <v>7</v>
      </c>
      <c r="CB112" s="62" t="s">
        <v>7</v>
      </c>
      <c r="CC112" s="62" t="s">
        <v>7</v>
      </c>
      <c r="CD112" s="62">
        <v>621.70000000000005</v>
      </c>
      <c r="CE112" s="62" t="s">
        <v>7</v>
      </c>
      <c r="CF112" s="62" t="s">
        <v>7</v>
      </c>
      <c r="CG112" s="62" t="s">
        <v>7</v>
      </c>
      <c r="CH112" s="62" t="s">
        <v>7</v>
      </c>
      <c r="CI112" s="62" t="s">
        <v>7</v>
      </c>
      <c r="CJ112" s="62" t="s">
        <v>7</v>
      </c>
      <c r="CK112" s="62">
        <v>621.9</v>
      </c>
      <c r="CL112" s="62">
        <v>619.79999999999995</v>
      </c>
      <c r="CM112" s="62" t="s">
        <v>7</v>
      </c>
      <c r="CN112" s="62" t="s">
        <v>7</v>
      </c>
      <c r="CO112" s="62">
        <v>621.70000000000005</v>
      </c>
      <c r="CP112" s="62">
        <v>622.5</v>
      </c>
      <c r="CQ112" s="62" t="s">
        <v>7</v>
      </c>
      <c r="CR112" s="62">
        <v>623.20000000000005</v>
      </c>
      <c r="CS112" s="62">
        <v>622.5</v>
      </c>
      <c r="CT112" s="62" t="s">
        <v>7</v>
      </c>
      <c r="CU112" s="62" t="s">
        <v>7</v>
      </c>
      <c r="CV112" s="62" t="s">
        <v>7</v>
      </c>
      <c r="CW112" s="62" t="s">
        <v>7</v>
      </c>
      <c r="CX112" s="62" t="s">
        <v>7</v>
      </c>
      <c r="CY112" s="62" t="s">
        <v>7</v>
      </c>
      <c r="CZ112" s="62" t="s">
        <v>7</v>
      </c>
      <c r="DA112" s="62" t="s">
        <v>7</v>
      </c>
      <c r="DB112" s="117"/>
      <c r="DC112" s="60" t="str">
        <f>IF(AD112="Athlete Name","",AD112)</f>
        <v>Tyler Wee</v>
      </c>
      <c r="DD112" s="46">
        <v>29</v>
      </c>
      <c r="DE112" s="88"/>
    </row>
    <row r="113" spans="2:109" x14ac:dyDescent="0.35">
      <c r="B113" s="71"/>
      <c r="C113" s="314"/>
      <c r="D113" s="212"/>
      <c r="E113" s="213"/>
      <c r="F113" s="223"/>
      <c r="G113" s="214"/>
      <c r="H113" s="202"/>
      <c r="I113" s="223" t="str">
        <f>IF(SUM(AF113:AJ113)=0,"",SUM(AF113:AJ113))</f>
        <v/>
      </c>
      <c r="J113" s="227" t="s">
        <v>12</v>
      </c>
      <c r="K113" s="45" t="str">
        <f>IFERROR(LARGE((AL113:DA113),1),"")</f>
        <v/>
      </c>
      <c r="L113" s="1" t="str">
        <f>IFERROR(LARGE((AL113:DA113),2),"")</f>
        <v/>
      </c>
      <c r="M113" s="1" t="str">
        <f>IFERROR(LARGE((AL113:DA113),3),"")</f>
        <v/>
      </c>
      <c r="N113" s="1" t="str">
        <f>IFERROR(LARGE((AL113:DA113),4),"")</f>
        <v/>
      </c>
      <c r="O113" s="46" t="str">
        <f>IFERROR(LARGE((AL113:DA113),5),"")</f>
        <v/>
      </c>
      <c r="P113" s="1"/>
      <c r="Q113" s="56"/>
      <c r="R113" s="57"/>
      <c r="T113" s="5">
        <f t="shared" ref="T113" si="313">IF(U112="","",1)</f>
        <v>1</v>
      </c>
      <c r="U113" s="126">
        <f t="shared" ref="U113" si="314">IF(U112="","",1)</f>
        <v>1</v>
      </c>
      <c r="V113" s="6">
        <f t="shared" ref="V113" si="315">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45" t="s">
        <v>12</v>
      </c>
      <c r="CZ113" s="45" t="s">
        <v>12</v>
      </c>
      <c r="DA113" s="45" t="s">
        <v>12</v>
      </c>
      <c r="DB113" s="117"/>
      <c r="DC113" s="60"/>
      <c r="DD113" s="46"/>
      <c r="DE113" s="88"/>
    </row>
    <row r="114" spans="2:109" s="39" customFormat="1" ht="8.5" customHeight="1" thickBot="1" x14ac:dyDescent="0.4">
      <c r="B114" s="102"/>
      <c r="C114" s="315"/>
      <c r="D114" s="215"/>
      <c r="E114" s="216"/>
      <c r="F114" s="224"/>
      <c r="G114" s="217"/>
      <c r="H114" s="228"/>
      <c r="I114" s="229"/>
      <c r="J114" s="228"/>
      <c r="K114" s="96"/>
      <c r="L114" s="93"/>
      <c r="M114" s="93"/>
      <c r="N114" s="93"/>
      <c r="O114" s="94"/>
      <c r="Q114" s="112"/>
      <c r="R114" s="113"/>
      <c r="T114" s="110">
        <f t="shared" ref="T114" si="316">IF(U112="","",1)</f>
        <v>1</v>
      </c>
      <c r="U114" s="93">
        <f t="shared" ref="U114" si="317">IF(U112="","",1)</f>
        <v>1</v>
      </c>
      <c r="V114" s="109">
        <f t="shared" ref="V114" si="318">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6"/>
      <c r="DB114" s="118"/>
      <c r="DC114" s="158"/>
      <c r="DD114" s="97"/>
      <c r="DE114" s="105"/>
    </row>
    <row r="115" spans="2:109" ht="8.5" customHeight="1" thickTop="1" x14ac:dyDescent="0.35">
      <c r="B115" s="71"/>
      <c r="C115" s="314"/>
      <c r="D115" s="212"/>
      <c r="E115" s="213"/>
      <c r="F115" s="223"/>
      <c r="G115" s="214"/>
      <c r="H115" s="202"/>
      <c r="I115" s="223"/>
      <c r="J115" s="202"/>
      <c r="K115" s="45"/>
      <c r="L115" s="1"/>
      <c r="M115" s="1"/>
      <c r="N115" s="1"/>
      <c r="O115" s="46"/>
      <c r="P115" s="1"/>
      <c r="Q115" s="56"/>
      <c r="R115" s="57"/>
      <c r="T115" s="5">
        <f t="shared" ref="T115" si="319">IF(U116="","",1)</f>
        <v>1</v>
      </c>
      <c r="U115" s="1">
        <f t="shared" ref="U115" si="320">IF(U116="","",1)</f>
        <v>1</v>
      </c>
      <c r="V115" s="6">
        <f t="shared" ref="V115" si="321">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5"/>
      <c r="DB115" s="117"/>
      <c r="DC115" s="134"/>
      <c r="DD115" s="46"/>
      <c r="DE115" s="88"/>
    </row>
    <row r="116" spans="2:109" x14ac:dyDescent="0.35">
      <c r="B116" s="71"/>
      <c r="C116" s="314">
        <f t="shared" si="196"/>
        <v>25</v>
      </c>
      <c r="D116" s="212" t="str">
        <f t="shared" si="196"/>
        <v>Parker Haydin</v>
      </c>
      <c r="E116" s="213"/>
      <c r="F116" s="223">
        <f>IF(COUNT(AL116:DA116)=0,"", COUNT(AL116:DA116))</f>
        <v>2</v>
      </c>
      <c r="G116" s="214">
        <f t="shared" si="225"/>
        <v>2</v>
      </c>
      <c r="H116" s="202"/>
      <c r="I116" s="223"/>
      <c r="J116" s="227" t="s">
        <v>7</v>
      </c>
      <c r="K116" s="45">
        <f>IFERROR(LARGE((AL116:DA116),1),"")</f>
        <v>624</v>
      </c>
      <c r="L116" s="1">
        <f>IFERROR(LARGE((AL116:DA116),2),"")</f>
        <v>623.5</v>
      </c>
      <c r="M116" s="1" t="str">
        <f>IFERROR(LARGE((AL116:DA116),3),"")</f>
        <v/>
      </c>
      <c r="N116" s="1" t="str">
        <f>IFERROR(LARGE((AL116:DA116),4),"")</f>
        <v/>
      </c>
      <c r="O116" s="46" t="str">
        <f>IFERROR(LARGE((AL116:DA116),5),"")</f>
        <v/>
      </c>
      <c r="P116" s="1"/>
      <c r="Q116" s="56">
        <f t="shared" si="198"/>
        <v>623.75</v>
      </c>
      <c r="R116" s="57" t="str">
        <f t="shared" si="199"/>
        <v/>
      </c>
      <c r="T116" s="5">
        <f t="shared" ref="T116" si="322">IF(U116="","",1)</f>
        <v>1</v>
      </c>
      <c r="U116" s="4">
        <f t="shared" ref="U116" si="323">IF(SUM(Q116:R116)=0,"",SUM(Q116:R116))</f>
        <v>623.75</v>
      </c>
      <c r="V116" s="6">
        <f t="shared" ref="V116" si="324">IF(U116="","",1)</f>
        <v>1</v>
      </c>
      <c r="X116" s="60" t="str">
        <f t="shared" si="186"/>
        <v>Parker Haydin</v>
      </c>
      <c r="Y116" s="46"/>
      <c r="Z116" s="76"/>
      <c r="AB116" s="82"/>
      <c r="AC116" s="45">
        <v>25</v>
      </c>
      <c r="AD116" s="60" t="s">
        <v>291</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v>624</v>
      </c>
      <c r="BM116" s="62">
        <v>623.5</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62" t="s">
        <v>7</v>
      </c>
      <c r="CY116" s="62" t="s">
        <v>7</v>
      </c>
      <c r="CZ116" s="62" t="s">
        <v>7</v>
      </c>
      <c r="DA116" s="62" t="s">
        <v>7</v>
      </c>
      <c r="DB116" s="117"/>
      <c r="DC116" s="60" t="str">
        <f>IF(AD116="Athlete Name","",AD116)</f>
        <v>Parker Haydin</v>
      </c>
      <c r="DD116" s="46">
        <v>30</v>
      </c>
      <c r="DE116" s="88"/>
    </row>
    <row r="117" spans="2:109" x14ac:dyDescent="0.35">
      <c r="B117" s="71"/>
      <c r="C117" s="314"/>
      <c r="D117" s="212"/>
      <c r="E117" s="213"/>
      <c r="F117" s="223"/>
      <c r="G117" s="214"/>
      <c r="H117" s="202"/>
      <c r="I117" s="223" t="str">
        <f>IF(SUM(AF117:AJ117)=0,"",SUM(AF117:AJ117))</f>
        <v/>
      </c>
      <c r="J117" s="227" t="s">
        <v>12</v>
      </c>
      <c r="K117" s="45" t="str">
        <f>IFERROR(LARGE((AL117:DA117),1),"")</f>
        <v/>
      </c>
      <c r="L117" s="1" t="str">
        <f>IFERROR(LARGE((AL117:DA117),2),"")</f>
        <v/>
      </c>
      <c r="M117" s="1" t="str">
        <f>IFERROR(LARGE((AL117:DA117),3),"")</f>
        <v/>
      </c>
      <c r="N117" s="1" t="str">
        <f>IFERROR(LARGE((AL117:DA117),4),"")</f>
        <v/>
      </c>
      <c r="O117" s="46" t="str">
        <f>IFERROR(LARGE((AL117:DA117),5),"")</f>
        <v/>
      </c>
      <c r="P117" s="1"/>
      <c r="Q117" s="56"/>
      <c r="R117" s="57"/>
      <c r="T117" s="5">
        <f t="shared" ref="T117" si="325">IF(U116="","",1)</f>
        <v>1</v>
      </c>
      <c r="U117" s="126">
        <f t="shared" ref="U117" si="326">IF(U116="","",1)</f>
        <v>1</v>
      </c>
      <c r="V117" s="6">
        <f t="shared" ref="V117" si="327">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45" t="s">
        <v>12</v>
      </c>
      <c r="CZ117" s="45" t="s">
        <v>12</v>
      </c>
      <c r="DA117" s="45" t="s">
        <v>12</v>
      </c>
      <c r="DB117" s="117"/>
      <c r="DC117" s="60"/>
      <c r="DD117" s="46"/>
      <c r="DE117" s="88"/>
    </row>
    <row r="118" spans="2:109" s="39" customFormat="1" ht="8.5" customHeight="1" thickBot="1" x14ac:dyDescent="0.4">
      <c r="B118" s="102"/>
      <c r="C118" s="315"/>
      <c r="D118" s="218"/>
      <c r="E118" s="216"/>
      <c r="F118" s="226"/>
      <c r="G118" s="219"/>
      <c r="H118" s="228"/>
      <c r="I118" s="226"/>
      <c r="J118" s="228"/>
      <c r="K118" s="101"/>
      <c r="L118" s="99"/>
      <c r="M118" s="99"/>
      <c r="N118" s="99"/>
      <c r="O118" s="100"/>
      <c r="Q118" s="114"/>
      <c r="R118" s="100"/>
      <c r="T118" s="120">
        <f t="shared" ref="T118" si="328">IF(U116="","",1)</f>
        <v>1</v>
      </c>
      <c r="U118" s="39">
        <f t="shared" ref="U118" si="329">IF(U116="","",1)</f>
        <v>1</v>
      </c>
      <c r="V118" s="121">
        <f t="shared" ref="V118" si="330">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2"/>
      <c r="DC118" s="146"/>
      <c r="DD118" s="97"/>
      <c r="DE118" s="105"/>
    </row>
    <row r="119" spans="2:109" s="3" customFormat="1" ht="15" thickTop="1" x14ac:dyDescent="0.35">
      <c r="B119" s="74"/>
      <c r="C119" s="316"/>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AX119" si="331">AL13</f>
        <v>0</v>
      </c>
      <c r="AM119" s="3">
        <f t="shared" si="331"/>
        <v>2022</v>
      </c>
      <c r="AN119" s="3">
        <f t="shared" si="331"/>
        <v>2022</v>
      </c>
      <c r="AO119" s="3">
        <f t="shared" si="331"/>
        <v>2022</v>
      </c>
      <c r="AP119" s="3">
        <f t="shared" si="331"/>
        <v>2022</v>
      </c>
      <c r="AQ119" s="3">
        <f t="shared" si="331"/>
        <v>2023</v>
      </c>
      <c r="AR119" s="3">
        <f t="shared" si="331"/>
        <v>2023</v>
      </c>
      <c r="AS119" s="3">
        <f t="shared" si="331"/>
        <v>2023</v>
      </c>
      <c r="AT119" s="3">
        <f t="shared" si="331"/>
        <v>2023</v>
      </c>
      <c r="AU119" s="3">
        <f t="shared" si="331"/>
        <v>2023</v>
      </c>
      <c r="AV119" s="3">
        <f t="shared" si="331"/>
        <v>2023</v>
      </c>
      <c r="AW119" s="3">
        <f t="shared" si="331"/>
        <v>2023</v>
      </c>
      <c r="AX119" s="3">
        <f t="shared" si="331"/>
        <v>2023</v>
      </c>
      <c r="AY119" s="3">
        <f t="shared" ref="AY119:DA119" si="332">AY13</f>
        <v>2023</v>
      </c>
      <c r="AZ119" s="3">
        <f t="shared" si="332"/>
        <v>2023</v>
      </c>
      <c r="BA119" s="3">
        <f t="shared" si="332"/>
        <v>2023</v>
      </c>
      <c r="BB119" s="3">
        <f t="shared" si="332"/>
        <v>2023</v>
      </c>
      <c r="BC119" s="3">
        <f t="shared" si="332"/>
        <v>2023</v>
      </c>
      <c r="BD119" s="3">
        <f t="shared" si="332"/>
        <v>2023</v>
      </c>
      <c r="BE119" s="3">
        <f t="shared" si="332"/>
        <v>2023</v>
      </c>
      <c r="BF119" s="3">
        <f t="shared" si="332"/>
        <v>2023</v>
      </c>
      <c r="BG119" s="3">
        <f t="shared" si="332"/>
        <v>2023</v>
      </c>
      <c r="BH119" s="3">
        <f t="shared" si="332"/>
        <v>2023</v>
      </c>
      <c r="BI119" s="3">
        <f t="shared" si="332"/>
        <v>2023</v>
      </c>
      <c r="BJ119" s="3">
        <f t="shared" si="332"/>
        <v>2023</v>
      </c>
      <c r="BK119" s="3">
        <f t="shared" si="332"/>
        <v>2023</v>
      </c>
      <c r="BL119" s="3">
        <f t="shared" si="332"/>
        <v>2023</v>
      </c>
      <c r="BM119" s="3">
        <f t="shared" si="332"/>
        <v>2023</v>
      </c>
      <c r="BN119" s="3">
        <f t="shared" si="332"/>
        <v>2023</v>
      </c>
      <c r="BO119" s="3">
        <f t="shared" si="332"/>
        <v>2023</v>
      </c>
      <c r="BP119" s="3">
        <f t="shared" si="332"/>
        <v>2023</v>
      </c>
      <c r="BQ119" s="3">
        <f t="shared" ref="BQ119" si="333">BQ13</f>
        <v>2023</v>
      </c>
      <c r="BR119" s="3">
        <f t="shared" si="332"/>
        <v>2023</v>
      </c>
      <c r="BS119" s="3">
        <f t="shared" si="332"/>
        <v>2023</v>
      </c>
      <c r="BT119" s="3">
        <f t="shared" ref="BT119:BX119" si="334">BT13</f>
        <v>2023</v>
      </c>
      <c r="BU119" s="3">
        <f t="shared" si="334"/>
        <v>2023</v>
      </c>
      <c r="BV119" s="3">
        <f t="shared" si="334"/>
        <v>2023</v>
      </c>
      <c r="BW119" s="3">
        <f t="shared" si="334"/>
        <v>2023</v>
      </c>
      <c r="BX119" s="3">
        <f t="shared" si="334"/>
        <v>2023</v>
      </c>
      <c r="BY119" s="3">
        <f t="shared" si="332"/>
        <v>2023</v>
      </c>
      <c r="BZ119" s="3">
        <f t="shared" si="332"/>
        <v>2023</v>
      </c>
      <c r="CA119" s="3">
        <f t="shared" si="332"/>
        <v>2023</v>
      </c>
      <c r="CB119" s="3">
        <f t="shared" si="332"/>
        <v>2023</v>
      </c>
      <c r="CC119" s="3">
        <f t="shared" ref="CC119:CD119" si="335">CC13</f>
        <v>2023</v>
      </c>
      <c r="CD119" s="3">
        <f t="shared" si="335"/>
        <v>2023</v>
      </c>
      <c r="CE119" s="3">
        <f t="shared" ref="CE119:CK119" si="336">CE13</f>
        <v>2023</v>
      </c>
      <c r="CF119" s="3">
        <f t="shared" si="336"/>
        <v>2023</v>
      </c>
      <c r="CG119" s="3">
        <f t="shared" si="336"/>
        <v>2023</v>
      </c>
      <c r="CH119" s="3">
        <f t="shared" ref="CH119:CJ119" si="337">CH13</f>
        <v>2023</v>
      </c>
      <c r="CI119" s="3">
        <f t="shared" si="337"/>
        <v>2023</v>
      </c>
      <c r="CJ119" s="3">
        <f t="shared" si="337"/>
        <v>2023</v>
      </c>
      <c r="CK119" s="3">
        <f t="shared" si="336"/>
        <v>2023</v>
      </c>
      <c r="CL119" s="3">
        <f t="shared" ref="CL119:CQ119" si="338">CL13</f>
        <v>2023</v>
      </c>
      <c r="CM119" s="3">
        <f t="shared" si="338"/>
        <v>2023</v>
      </c>
      <c r="CN119" s="3">
        <f t="shared" si="338"/>
        <v>2023</v>
      </c>
      <c r="CO119" s="3">
        <f t="shared" si="338"/>
        <v>2023</v>
      </c>
      <c r="CP119" s="3">
        <f t="shared" si="338"/>
        <v>2023</v>
      </c>
      <c r="CQ119" s="3">
        <f t="shared" si="338"/>
        <v>2023</v>
      </c>
      <c r="CR119" s="3">
        <f t="shared" ref="CR119:CY119" si="339">CR13</f>
        <v>2023</v>
      </c>
      <c r="CS119" s="3">
        <f t="shared" si="339"/>
        <v>2023</v>
      </c>
      <c r="CT119" s="3">
        <f t="shared" si="339"/>
        <v>2023</v>
      </c>
      <c r="CU119" s="3" t="str">
        <f t="shared" si="339"/>
        <v>Year</v>
      </c>
      <c r="CV119" s="3" t="str">
        <f t="shared" ref="CV119:CX119" si="340">CV13</f>
        <v>Year</v>
      </c>
      <c r="CW119" s="3" t="str">
        <f t="shared" si="340"/>
        <v>Year</v>
      </c>
      <c r="CX119" s="3" t="str">
        <f t="shared" si="340"/>
        <v>Year</v>
      </c>
      <c r="CY119" s="3" t="str">
        <f t="shared" si="339"/>
        <v>Year</v>
      </c>
      <c r="CZ119" s="3" t="str">
        <f t="shared" si="332"/>
        <v>Year</v>
      </c>
      <c r="DA119" s="3" t="str">
        <f t="shared" si="332"/>
        <v>Year</v>
      </c>
      <c r="DD119" s="66"/>
      <c r="DE119" s="89"/>
    </row>
    <row r="120" spans="2:109" s="3" customFormat="1" x14ac:dyDescent="0.35">
      <c r="B120" s="74"/>
      <c r="C120" s="316" t="s">
        <v>0</v>
      </c>
      <c r="D120" s="204"/>
      <c r="E120" s="204"/>
      <c r="F120" s="204" t="s">
        <v>2</v>
      </c>
      <c r="G120" s="204" t="s">
        <v>1</v>
      </c>
      <c r="H120" s="204"/>
      <c r="I120" s="204" t="s">
        <v>13</v>
      </c>
      <c r="J120" s="204"/>
      <c r="K120" s="347" t="s">
        <v>36</v>
      </c>
      <c r="L120" s="347"/>
      <c r="M120" s="347"/>
      <c r="N120" s="347"/>
      <c r="O120" s="347"/>
      <c r="Q120" s="3" t="s">
        <v>7</v>
      </c>
      <c r="R120" s="3" t="s">
        <v>8</v>
      </c>
      <c r="U120" s="3" t="s">
        <v>4</v>
      </c>
      <c r="Y120" s="66"/>
      <c r="Z120" s="75"/>
      <c r="AB120" s="83"/>
      <c r="AC120" s="58" t="s">
        <v>0</v>
      </c>
      <c r="AF120" s="3" t="s">
        <v>11</v>
      </c>
      <c r="AG120" s="3" t="s">
        <v>51</v>
      </c>
      <c r="AH120" s="3" t="s">
        <v>4</v>
      </c>
      <c r="AI120" s="3" t="s">
        <v>15</v>
      </c>
      <c r="AJ120" s="3" t="s">
        <v>7</v>
      </c>
      <c r="AL120" s="3">
        <f t="shared" ref="AL120:AX120" si="341">AL14</f>
        <v>0</v>
      </c>
      <c r="AM120" s="3" t="str">
        <f t="shared" si="341"/>
        <v>December</v>
      </c>
      <c r="AN120" s="3" t="str">
        <f t="shared" si="341"/>
        <v>December</v>
      </c>
      <c r="AO120" s="3" t="str">
        <f t="shared" si="341"/>
        <v>December</v>
      </c>
      <c r="AP120" s="3" t="str">
        <f t="shared" si="341"/>
        <v>December</v>
      </c>
      <c r="AQ120" s="3" t="str">
        <f t="shared" si="341"/>
        <v>January</v>
      </c>
      <c r="AR120" s="3" t="str">
        <f t="shared" si="341"/>
        <v>Januray</v>
      </c>
      <c r="AS120" s="3" t="str">
        <f t="shared" si="341"/>
        <v>January</v>
      </c>
      <c r="AT120" s="3" t="str">
        <f t="shared" si="341"/>
        <v>January</v>
      </c>
      <c r="AU120" s="3" t="str">
        <f t="shared" si="341"/>
        <v>January</v>
      </c>
      <c r="AV120" s="3" t="str">
        <f t="shared" si="341"/>
        <v>January</v>
      </c>
      <c r="AW120" s="3" t="str">
        <f t="shared" si="341"/>
        <v>February</v>
      </c>
      <c r="AX120" s="3" t="str">
        <f t="shared" si="341"/>
        <v>March</v>
      </c>
      <c r="AY120" s="3" t="str">
        <f t="shared" ref="AY120:DA120" si="342">AY14</f>
        <v>March</v>
      </c>
      <c r="AZ120" s="3" t="str">
        <f t="shared" si="342"/>
        <v>March</v>
      </c>
      <c r="BA120" s="3" t="str">
        <f t="shared" si="342"/>
        <v>March</v>
      </c>
      <c r="BB120" s="3" t="str">
        <f t="shared" si="342"/>
        <v>March</v>
      </c>
      <c r="BC120" s="3" t="str">
        <f t="shared" si="342"/>
        <v>March</v>
      </c>
      <c r="BD120" s="3" t="str">
        <f t="shared" si="342"/>
        <v>March</v>
      </c>
      <c r="BE120" s="3" t="str">
        <f t="shared" si="342"/>
        <v>April</v>
      </c>
      <c r="BF120" s="3" t="str">
        <f t="shared" si="342"/>
        <v>April</v>
      </c>
      <c r="BG120" s="3" t="str">
        <f t="shared" si="342"/>
        <v>April</v>
      </c>
      <c r="BH120" s="3" t="str">
        <f t="shared" si="342"/>
        <v>April</v>
      </c>
      <c r="BI120" s="3" t="str">
        <f t="shared" si="342"/>
        <v>April</v>
      </c>
      <c r="BJ120" s="3" t="str">
        <f t="shared" si="342"/>
        <v>April</v>
      </c>
      <c r="BK120" s="3" t="str">
        <f t="shared" si="342"/>
        <v>April</v>
      </c>
      <c r="BL120" s="3" t="str">
        <f t="shared" si="342"/>
        <v>April</v>
      </c>
      <c r="BM120" s="3" t="str">
        <f t="shared" si="342"/>
        <v>April</v>
      </c>
      <c r="BN120" s="3" t="str">
        <f t="shared" si="342"/>
        <v>April</v>
      </c>
      <c r="BO120" s="3" t="str">
        <f t="shared" si="342"/>
        <v>April</v>
      </c>
      <c r="BP120" s="3" t="str">
        <f t="shared" si="342"/>
        <v>May</v>
      </c>
      <c r="BQ120" s="3" t="str">
        <f t="shared" ref="BQ120" si="343">BQ14</f>
        <v>May</v>
      </c>
      <c r="BR120" s="3" t="str">
        <f t="shared" si="342"/>
        <v>May</v>
      </c>
      <c r="BS120" s="3" t="str">
        <f t="shared" si="342"/>
        <v>May</v>
      </c>
      <c r="BT120" s="3" t="str">
        <f t="shared" ref="BT120:BX120" si="344">BT14</f>
        <v>May</v>
      </c>
      <c r="BU120" s="3" t="str">
        <f t="shared" si="344"/>
        <v>May</v>
      </c>
      <c r="BV120" s="3" t="str">
        <f t="shared" si="344"/>
        <v>June</v>
      </c>
      <c r="BW120" s="3" t="str">
        <f t="shared" si="344"/>
        <v>June</v>
      </c>
      <c r="BX120" s="3" t="str">
        <f t="shared" si="344"/>
        <v>June</v>
      </c>
      <c r="BY120" s="3" t="str">
        <f t="shared" si="342"/>
        <v>June</v>
      </c>
      <c r="BZ120" s="3" t="str">
        <f t="shared" si="342"/>
        <v>July</v>
      </c>
      <c r="CA120" s="3" t="str">
        <f t="shared" si="342"/>
        <v>July</v>
      </c>
      <c r="CB120" s="3" t="str">
        <f t="shared" si="342"/>
        <v>July</v>
      </c>
      <c r="CC120" s="3" t="str">
        <f t="shared" ref="CC120:CD120" si="345">CC14</f>
        <v>July</v>
      </c>
      <c r="CD120" s="3" t="str">
        <f t="shared" si="345"/>
        <v>July</v>
      </c>
      <c r="CE120" s="3" t="str">
        <f t="shared" ref="CE120:CK120" si="346">CE14</f>
        <v>Aug</v>
      </c>
      <c r="CF120" s="3" t="str">
        <f t="shared" si="346"/>
        <v>Aug</v>
      </c>
      <c r="CG120" s="3" t="str">
        <f t="shared" si="346"/>
        <v>Sept</v>
      </c>
      <c r="CH120" s="3" t="str">
        <f t="shared" ref="CH120:CJ120" si="347">CH14</f>
        <v>Sept</v>
      </c>
      <c r="CI120" s="3" t="str">
        <f t="shared" si="347"/>
        <v>Sept</v>
      </c>
      <c r="CJ120" s="3" t="str">
        <f t="shared" si="347"/>
        <v>Sept</v>
      </c>
      <c r="CK120" s="3" t="str">
        <f t="shared" si="346"/>
        <v>Oct</v>
      </c>
      <c r="CL120" s="3" t="str">
        <f t="shared" ref="CL120:CQ120" si="348">CL14</f>
        <v>Oct</v>
      </c>
      <c r="CM120" s="3" t="str">
        <f t="shared" si="348"/>
        <v>Oct</v>
      </c>
      <c r="CN120" s="3" t="str">
        <f t="shared" si="348"/>
        <v>Oct</v>
      </c>
      <c r="CO120" s="3" t="str">
        <f t="shared" si="348"/>
        <v>Nov</v>
      </c>
      <c r="CP120" s="3" t="str">
        <f t="shared" si="348"/>
        <v>Nov</v>
      </c>
      <c r="CQ120" s="3" t="str">
        <f t="shared" si="348"/>
        <v>Nov</v>
      </c>
      <c r="CR120" s="3" t="str">
        <f t="shared" ref="CR120:CY120" si="349">CR14</f>
        <v>Nov</v>
      </c>
      <c r="CS120" s="3" t="str">
        <f t="shared" si="349"/>
        <v>Nov</v>
      </c>
      <c r="CT120" s="3" t="str">
        <f t="shared" si="349"/>
        <v>Nov</v>
      </c>
      <c r="CU120" s="3" t="str">
        <f t="shared" si="349"/>
        <v>Month</v>
      </c>
      <c r="CV120" s="3" t="str">
        <f t="shared" ref="CV120:CX120" si="350">CV14</f>
        <v>Month</v>
      </c>
      <c r="CW120" s="3" t="str">
        <f t="shared" si="350"/>
        <v>Month</v>
      </c>
      <c r="CX120" s="3" t="str">
        <f t="shared" si="350"/>
        <v>Month</v>
      </c>
      <c r="CY120" s="3" t="str">
        <f t="shared" si="349"/>
        <v>Month</v>
      </c>
      <c r="CZ120" s="3" t="str">
        <f t="shared" si="342"/>
        <v>Month</v>
      </c>
      <c r="DA120" s="3" t="str">
        <f t="shared" si="342"/>
        <v>Month</v>
      </c>
      <c r="DD120" s="66" t="s">
        <v>0</v>
      </c>
      <c r="DE120" s="89"/>
    </row>
    <row r="121" spans="2:109" s="3" customFormat="1" ht="15" thickBot="1" x14ac:dyDescent="0.4">
      <c r="B121" s="74"/>
      <c r="C121" s="316"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AX121" si="351">AL15</f>
        <v xml:space="preserve"> </v>
      </c>
      <c r="AM121" s="41" t="str">
        <f t="shared" si="351"/>
        <v>WAG1</v>
      </c>
      <c r="AN121" s="41" t="str">
        <f t="shared" si="351"/>
        <v>WAG2</v>
      </c>
      <c r="AO121" s="41" t="str">
        <f t="shared" si="351"/>
        <v>WAG3</v>
      </c>
      <c r="AP121" s="41" t="str">
        <f t="shared" si="351"/>
        <v>OTC PTO</v>
      </c>
      <c r="AQ121" s="41" t="str">
        <f t="shared" si="351"/>
        <v>Elva 1</v>
      </c>
      <c r="AR121" s="41" t="str">
        <f t="shared" si="351"/>
        <v>Elva 2</v>
      </c>
      <c r="AS121" s="41" t="str">
        <f t="shared" si="351"/>
        <v>Meyton 1</v>
      </c>
      <c r="AT121" s="41" t="str">
        <f t="shared" si="351"/>
        <v>Meyton 2</v>
      </c>
      <c r="AU121" s="41" t="str">
        <f t="shared" si="351"/>
        <v>H&amp;N 1</v>
      </c>
      <c r="AV121" s="41" t="str">
        <f t="shared" si="351"/>
        <v>H&amp;N 2</v>
      </c>
      <c r="AW121" s="41" t="str">
        <f t="shared" si="351"/>
        <v>Cairo WC</v>
      </c>
      <c r="AX121" s="41" t="str">
        <f t="shared" si="351"/>
        <v>NCAA Champ</v>
      </c>
      <c r="AY121" s="41" t="str">
        <f t="shared" ref="AY121:DA121" si="352">AY15</f>
        <v>CMP Monthly</v>
      </c>
      <c r="AZ121" s="41" t="str">
        <f t="shared" si="352"/>
        <v>NTCSC monthly</v>
      </c>
      <c r="BA121" s="41" t="str">
        <f t="shared" si="352"/>
        <v>Bhopal WC</v>
      </c>
      <c r="BB121" s="41" t="str">
        <f t="shared" si="352"/>
        <v>Mountaineer Open</v>
      </c>
      <c r="BC121" s="41" t="str">
        <f t="shared" si="352"/>
        <v>Mountaineer Open</v>
      </c>
      <c r="BD121" s="41" t="str">
        <f t="shared" si="352"/>
        <v>Mountaineer Open</v>
      </c>
      <c r="BE121" s="41" t="str">
        <f t="shared" si="352"/>
        <v>Akron Open</v>
      </c>
      <c r="BF121" s="41" t="str">
        <f t="shared" si="352"/>
        <v>Akron Open</v>
      </c>
      <c r="BG121" s="41" t="str">
        <f t="shared" si="352"/>
        <v>Akron Open</v>
      </c>
      <c r="BH121" s="41" t="str">
        <f t="shared" si="352"/>
        <v>Akron Open</v>
      </c>
      <c r="BI121" s="41" t="str">
        <f t="shared" si="352"/>
        <v>Akron Open</v>
      </c>
      <c r="BJ121" s="41" t="str">
        <f t="shared" si="352"/>
        <v>Akron Open</v>
      </c>
      <c r="BK121" s="41" t="str">
        <f t="shared" si="352"/>
        <v>Akron Open</v>
      </c>
      <c r="BL121" s="41" t="str">
        <f t="shared" si="352"/>
        <v>Junior Olympics</v>
      </c>
      <c r="BM121" s="41" t="str">
        <f t="shared" si="352"/>
        <v>Junior Olympics</v>
      </c>
      <c r="BN121" s="41" t="str">
        <f t="shared" si="352"/>
        <v>Lima WC</v>
      </c>
      <c r="BO121" s="41" t="str">
        <f t="shared" si="352"/>
        <v>Lapua IWK Berlin</v>
      </c>
      <c r="BP121" s="41" t="str">
        <f t="shared" si="352"/>
        <v>ISCH Hannover</v>
      </c>
      <c r="BQ121" s="41" t="str">
        <f t="shared" ref="BQ121" si="353">BQ15</f>
        <v>Pilsen Liberation</v>
      </c>
      <c r="BR121" s="41" t="str">
        <f t="shared" si="352"/>
        <v>Baku WC</v>
      </c>
      <c r="BS121" s="41" t="str">
        <f t="shared" si="352"/>
        <v>NTCSC PTO</v>
      </c>
      <c r="BT121" s="41" t="str">
        <f t="shared" ref="BT121:BX121" si="354">BT15</f>
        <v>NTCSC PTO</v>
      </c>
      <c r="BU121" s="41" t="str">
        <f t="shared" si="354"/>
        <v>NTCSC PTO</v>
      </c>
      <c r="BV121" s="41" t="str">
        <f t="shared" si="354"/>
        <v>Camp Perry Open</v>
      </c>
      <c r="BW121" s="41" t="str">
        <f t="shared" si="354"/>
        <v>Camp Perry Open</v>
      </c>
      <c r="BX121" s="41" t="str">
        <f t="shared" si="354"/>
        <v>USASNC</v>
      </c>
      <c r="BY121" s="41" t="str">
        <f t="shared" si="352"/>
        <v>USASNC</v>
      </c>
      <c r="BZ121" s="41" t="str">
        <f t="shared" si="352"/>
        <v>Pan Am Tryout</v>
      </c>
      <c r="CA121" s="41" t="str">
        <f t="shared" si="352"/>
        <v>Pan Am Tryout</v>
      </c>
      <c r="CB121" s="41" t="str">
        <f t="shared" si="352"/>
        <v>CMP Nat'l</v>
      </c>
      <c r="CC121" s="41" t="str">
        <f t="shared" ref="CC121:CD121" si="355">CC15</f>
        <v>CMP Nat'l</v>
      </c>
      <c r="CD121" s="41" t="str">
        <f t="shared" si="355"/>
        <v>Jr World Champ</v>
      </c>
      <c r="CE121" s="41" t="str">
        <f t="shared" ref="CE121:CK121" si="356">CE15</f>
        <v>Baku World Champ</v>
      </c>
      <c r="CF121" s="41" t="str">
        <f t="shared" si="356"/>
        <v>NTCSC PTO</v>
      </c>
      <c r="CG121" s="41" t="str">
        <f t="shared" si="356"/>
        <v>Rio WC</v>
      </c>
      <c r="CH121" s="41" t="str">
        <f t="shared" ref="CH121:CJ121" si="357">CH15</f>
        <v>Zippy Open</v>
      </c>
      <c r="CI121" s="41" t="str">
        <f t="shared" si="357"/>
        <v>Zippy Open</v>
      </c>
      <c r="CJ121" s="41" t="str">
        <f t="shared" si="357"/>
        <v>CMP Monthly</v>
      </c>
      <c r="CK121" s="41" t="str">
        <f t="shared" si="356"/>
        <v>Oly Tryout 1</v>
      </c>
      <c r="CL121" s="41" t="str">
        <f t="shared" ref="CL121:CQ121" si="358">CL15</f>
        <v>Oly Tryout 1</v>
      </c>
      <c r="CM121" s="41" t="str">
        <f t="shared" si="358"/>
        <v>Pan Am Games</v>
      </c>
      <c r="CN121" s="41" t="str">
        <f t="shared" si="358"/>
        <v>NTCSC Monthly PTO</v>
      </c>
      <c r="CO121" s="41" t="str">
        <f t="shared" si="358"/>
        <v>Dixie Double</v>
      </c>
      <c r="CP121" s="41" t="str">
        <f t="shared" si="358"/>
        <v>Dixie Double</v>
      </c>
      <c r="CQ121" s="41" t="str">
        <f t="shared" si="358"/>
        <v>NTCSC PTO</v>
      </c>
      <c r="CR121" s="41" t="str">
        <f t="shared" ref="CR121:CY121" si="359">CR15</f>
        <v xml:space="preserve">WVU Walther Cup </v>
      </c>
      <c r="CS121" s="41" t="str">
        <f t="shared" si="359"/>
        <v xml:space="preserve">WVU Walther Cup </v>
      </c>
      <c r="CT121" s="41" t="str">
        <f t="shared" si="359"/>
        <v xml:space="preserve">WVU Walther Cup </v>
      </c>
      <c r="CU121" s="41" t="str">
        <f t="shared" si="359"/>
        <v>Event 61</v>
      </c>
      <c r="CV121" s="41" t="str">
        <f t="shared" ref="CV121:CX121" si="360">CV15</f>
        <v>Event 62</v>
      </c>
      <c r="CW121" s="41" t="str">
        <f t="shared" si="360"/>
        <v>Event 63</v>
      </c>
      <c r="CX121" s="41" t="str">
        <f t="shared" si="360"/>
        <v>Event 64</v>
      </c>
      <c r="CY121" s="41" t="str">
        <f t="shared" si="359"/>
        <v>Event 65</v>
      </c>
      <c r="CZ121" s="41" t="str">
        <f t="shared" si="352"/>
        <v>Event 66</v>
      </c>
      <c r="DA121" s="41" t="str">
        <f t="shared" si="352"/>
        <v>Event 67</v>
      </c>
      <c r="DC121" s="41" t="s">
        <v>34</v>
      </c>
      <c r="DD121" s="66" t="s">
        <v>35</v>
      </c>
      <c r="DE121" s="89"/>
    </row>
    <row r="122" spans="2:109" s="39" customFormat="1" ht="8.5" customHeight="1" x14ac:dyDescent="0.35">
      <c r="B122" s="102"/>
      <c r="C122" s="315"/>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2"/>
      <c r="DB122" s="118"/>
      <c r="DC122" s="149"/>
      <c r="DD122" s="97"/>
      <c r="DE122" s="105"/>
    </row>
    <row r="123" spans="2:109" x14ac:dyDescent="0.35">
      <c r="B123" s="71"/>
      <c r="C123" s="314">
        <f t="shared" ref="C123:D123" si="361">IF(AC123="Athlete Name","",AC123)</f>
        <v>26</v>
      </c>
      <c r="D123" s="212" t="str">
        <f t="shared" si="361"/>
        <v>Dylan Gregory</v>
      </c>
      <c r="E123" s="213"/>
      <c r="F123" s="223">
        <f>IF(COUNT(AL123:DA123)=0,"", COUNT(AL123:DA123))</f>
        <v>6</v>
      </c>
      <c r="G123" s="214">
        <f t="shared" ref="G123" si="362">_xlfn.IFS(F123="","",F123=1,1,F123=2,2,F123=3,3,F123=4,4,F123=5,5,F123&gt;5,5)</f>
        <v>5</v>
      </c>
      <c r="H123" s="202"/>
      <c r="I123" s="223"/>
      <c r="J123" s="227" t="s">
        <v>7</v>
      </c>
      <c r="K123" s="45">
        <f>IFERROR(LARGE((AL123:DA123),1),"")</f>
        <v>623.6</v>
      </c>
      <c r="L123" s="1">
        <f>IFERROR(LARGE((AL123:DA123),2),"")</f>
        <v>618.79999999999995</v>
      </c>
      <c r="M123" s="1">
        <f>IFERROR(LARGE((AL123:DA123),3),"")</f>
        <v>616.5</v>
      </c>
      <c r="N123" s="1">
        <f>IFERROR(LARGE((AL123:DA123),4),"")</f>
        <v>613.20000000000005</v>
      </c>
      <c r="O123" s="46">
        <f>IFERROR(LARGE((AL123:DA123),5),"")</f>
        <v>611.79999999999995</v>
      </c>
      <c r="P123" s="1"/>
      <c r="Q123" s="56">
        <f t="shared" ref="Q123" si="363">IFERROR(AVERAGEIF(K123:O123,"&gt;0"),"")</f>
        <v>616.78000000000009</v>
      </c>
      <c r="R123" s="57" t="str">
        <f t="shared" ref="R123" si="364">IF(SUM(AF124:AJ124,K124:O124)=0,"",SUM(AF124:AJ124,K124:O124))</f>
        <v/>
      </c>
      <c r="T123" s="5">
        <f t="shared" ref="T123" si="365">IF(U123="","",1)</f>
        <v>1</v>
      </c>
      <c r="U123" s="4">
        <f t="shared" ref="U123" si="366">IF(SUM(Q123:R123)=0,"",SUM(Q123:R123))</f>
        <v>616.78000000000009</v>
      </c>
      <c r="V123" s="6">
        <f t="shared" ref="V123" si="367">IF(U123="","",1)</f>
        <v>1</v>
      </c>
      <c r="X123" s="60" t="str">
        <f t="shared" ref="X123" si="368">IF(AD123="Athlete Name","",AD123)</f>
        <v>Dylan Gregory</v>
      </c>
      <c r="Y123" s="46"/>
      <c r="Z123" s="76"/>
      <c r="AB123" s="82"/>
      <c r="AC123" s="45">
        <v>26</v>
      </c>
      <c r="AD123" s="60" t="s">
        <v>200</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v>623.6</v>
      </c>
      <c r="BY123" s="62">
        <v>599</v>
      </c>
      <c r="BZ123" s="62" t="s">
        <v>7</v>
      </c>
      <c r="CA123" s="62" t="s">
        <v>7</v>
      </c>
      <c r="CB123" s="62">
        <v>616.5</v>
      </c>
      <c r="CC123" s="62">
        <v>611.79999999999995</v>
      </c>
      <c r="CD123" s="62" t="s">
        <v>7</v>
      </c>
      <c r="CE123" s="62" t="s">
        <v>7</v>
      </c>
      <c r="CF123" s="62" t="s">
        <v>7</v>
      </c>
      <c r="CG123" s="62" t="s">
        <v>7</v>
      </c>
      <c r="CH123" s="62" t="s">
        <v>7</v>
      </c>
      <c r="CI123" s="62" t="s">
        <v>7</v>
      </c>
      <c r="CJ123" s="62" t="s">
        <v>7</v>
      </c>
      <c r="CK123" s="62">
        <v>613.20000000000005</v>
      </c>
      <c r="CL123" s="62">
        <v>618.79999999999995</v>
      </c>
      <c r="CM123" s="62" t="s">
        <v>7</v>
      </c>
      <c r="CN123" s="62" t="s">
        <v>7</v>
      </c>
      <c r="CO123" s="62" t="s">
        <v>7</v>
      </c>
      <c r="CP123" s="62" t="s">
        <v>7</v>
      </c>
      <c r="CQ123" s="62" t="s">
        <v>7</v>
      </c>
      <c r="CR123" s="62" t="s">
        <v>7</v>
      </c>
      <c r="CS123" s="62" t="s">
        <v>7</v>
      </c>
      <c r="CT123" s="62" t="s">
        <v>7</v>
      </c>
      <c r="CU123" s="62" t="s">
        <v>7</v>
      </c>
      <c r="CV123" s="62" t="s">
        <v>7</v>
      </c>
      <c r="CW123" s="62" t="s">
        <v>7</v>
      </c>
      <c r="CX123" s="62" t="s">
        <v>7</v>
      </c>
      <c r="CY123" s="62" t="s">
        <v>7</v>
      </c>
      <c r="CZ123" s="62" t="s">
        <v>7</v>
      </c>
      <c r="DA123" s="62" t="s">
        <v>7</v>
      </c>
      <c r="DB123" s="117"/>
      <c r="DC123" s="60" t="str">
        <f>IF(AD123="Athlete Name","",AD123)</f>
        <v>Dylan Gregory</v>
      </c>
      <c r="DD123" s="46">
        <v>31</v>
      </c>
      <c r="DE123" s="88"/>
    </row>
    <row r="124" spans="2:109" x14ac:dyDescent="0.35">
      <c r="B124" s="71"/>
      <c r="C124" s="314"/>
      <c r="D124" s="212"/>
      <c r="E124" s="213"/>
      <c r="F124" s="223"/>
      <c r="G124" s="214"/>
      <c r="H124" s="202"/>
      <c r="I124" s="223" t="str">
        <f>IF(SUM(AF124:AJ124)=0,"",SUM(AF124:AJ124))</f>
        <v/>
      </c>
      <c r="J124" s="227" t="s">
        <v>12</v>
      </c>
      <c r="K124" s="45" t="str">
        <f>IFERROR(LARGE((AL124:DA124),1),"")</f>
        <v/>
      </c>
      <c r="L124" s="1" t="str">
        <f>IFERROR(LARGE((AL124:DA124),2),"")</f>
        <v/>
      </c>
      <c r="M124" s="1" t="str">
        <f>IFERROR(LARGE((AL124:DA124),3),"")</f>
        <v/>
      </c>
      <c r="N124" s="1" t="str">
        <f>IFERROR(LARGE((AL124:DA124),4),"")</f>
        <v/>
      </c>
      <c r="O124" s="46" t="str">
        <f>IFERROR(LARGE((AL124:DA124),5),"")</f>
        <v/>
      </c>
      <c r="P124" s="1"/>
      <c r="Q124" s="56"/>
      <c r="R124" s="57"/>
      <c r="T124" s="5">
        <f t="shared" ref="T124" si="369">IF(U123="","",1)</f>
        <v>1</v>
      </c>
      <c r="U124" s="126">
        <f t="shared" ref="U124" si="370">IF(U123="","",1)</f>
        <v>1</v>
      </c>
      <c r="V124" s="6">
        <f t="shared" ref="V124" si="371">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45" t="s">
        <v>12</v>
      </c>
      <c r="CU124" s="45" t="s">
        <v>12</v>
      </c>
      <c r="CV124" s="45" t="s">
        <v>12</v>
      </c>
      <c r="CW124" s="45" t="s">
        <v>12</v>
      </c>
      <c r="CX124" s="45" t="s">
        <v>12</v>
      </c>
      <c r="CY124" s="45" t="s">
        <v>12</v>
      </c>
      <c r="CZ124" s="45" t="s">
        <v>12</v>
      </c>
      <c r="DA124" s="45" t="s">
        <v>12</v>
      </c>
      <c r="DB124" s="117"/>
      <c r="DC124" s="60"/>
      <c r="DD124" s="46"/>
      <c r="DE124" s="88"/>
    </row>
    <row r="125" spans="2:109" s="39" customFormat="1" ht="8.5" customHeight="1" thickBot="1" x14ac:dyDescent="0.4">
      <c r="B125" s="102"/>
      <c r="C125" s="315"/>
      <c r="D125" s="215"/>
      <c r="E125" s="216"/>
      <c r="F125" s="224"/>
      <c r="G125" s="217"/>
      <c r="H125" s="228"/>
      <c r="I125" s="229"/>
      <c r="J125" s="228"/>
      <c r="K125" s="96"/>
      <c r="L125" s="93"/>
      <c r="M125" s="93"/>
      <c r="N125" s="93"/>
      <c r="O125" s="94"/>
      <c r="Q125" s="112"/>
      <c r="R125" s="113"/>
      <c r="T125" s="110">
        <f t="shared" ref="T125" si="372">IF(U123="","",1)</f>
        <v>1</v>
      </c>
      <c r="U125" s="93">
        <f t="shared" ref="U125" si="373">IF(U123="","",1)</f>
        <v>1</v>
      </c>
      <c r="V125" s="109">
        <f t="shared" ref="V125" si="374">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6"/>
      <c r="DB125" s="118"/>
      <c r="DC125" s="158"/>
      <c r="DD125" s="97"/>
      <c r="DE125" s="105"/>
    </row>
    <row r="126" spans="2:109" ht="8.5" customHeight="1" thickTop="1" x14ac:dyDescent="0.35">
      <c r="B126" s="71"/>
      <c r="C126" s="314"/>
      <c r="D126" s="212"/>
      <c r="E126" s="213"/>
      <c r="F126" s="223"/>
      <c r="G126" s="214"/>
      <c r="H126" s="202"/>
      <c r="I126" s="223"/>
      <c r="J126" s="202"/>
      <c r="K126" s="45"/>
      <c r="L126" s="1"/>
      <c r="M126" s="1"/>
      <c r="N126" s="1"/>
      <c r="O126" s="46"/>
      <c r="P126" s="1"/>
      <c r="Q126" s="56"/>
      <c r="R126" s="57"/>
      <c r="T126" s="5">
        <f t="shared" ref="T126" si="375">IF(U127="","",1)</f>
        <v>1</v>
      </c>
      <c r="U126" s="1">
        <f t="shared" ref="U126" si="376">IF(U127="","",1)</f>
        <v>1</v>
      </c>
      <c r="V126" s="6">
        <f t="shared" ref="V126" si="377">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5"/>
      <c r="DB126" s="117"/>
      <c r="DC126" s="134"/>
      <c r="DD126" s="46"/>
      <c r="DE126" s="88"/>
    </row>
    <row r="127" spans="2:109" x14ac:dyDescent="0.35">
      <c r="B127" s="71"/>
      <c r="C127" s="314">
        <f t="shared" ref="C127:D127" si="378">IF(AC127="Athlete Name","",AC127)</f>
        <v>27</v>
      </c>
      <c r="D127" s="212" t="str">
        <f t="shared" si="378"/>
        <v>Chance Cover</v>
      </c>
      <c r="E127" s="213"/>
      <c r="F127" s="223">
        <f>IF(COUNT(AL127:DA127)=0,"", COUNT(AL127:DA127))</f>
        <v>9</v>
      </c>
      <c r="G127" s="214">
        <f t="shared" ref="G127" si="379">_xlfn.IFS(F127="","",F127=1,1,F127=2,2,F127=3,3,F127=4,4,F127=5,5,F127&gt;5,5)</f>
        <v>5</v>
      </c>
      <c r="H127" s="202"/>
      <c r="I127" s="223"/>
      <c r="J127" s="227" t="s">
        <v>7</v>
      </c>
      <c r="K127" s="45">
        <f>IFERROR(LARGE((AL127:DA127),1),"")</f>
        <v>625.4</v>
      </c>
      <c r="L127" s="1">
        <f>IFERROR(LARGE((AL127:DA127),2),"")</f>
        <v>623.6</v>
      </c>
      <c r="M127" s="1">
        <f>IFERROR(LARGE((AL127:DA127),3),"")</f>
        <v>623.29999999999995</v>
      </c>
      <c r="N127" s="1">
        <f>IFERROR(LARGE((AL127:DA127),4),"")</f>
        <v>623.29999999999995</v>
      </c>
      <c r="O127" s="46">
        <f>IFERROR(LARGE((AL127:DA127),5),"")</f>
        <v>621.5</v>
      </c>
      <c r="P127" s="1"/>
      <c r="Q127" s="56">
        <f t="shared" ref="Q127" si="380">IFERROR(AVERAGEIF(K127:O127,"&gt;0"),"")</f>
        <v>623.41999999999996</v>
      </c>
      <c r="R127" s="57" t="str">
        <f t="shared" ref="R127" si="381">IF(SUM(AF128:AJ128,K128:O128)=0,"",SUM(AF128:AJ128,K128:O128))</f>
        <v/>
      </c>
      <c r="T127" s="5">
        <f t="shared" ref="T127" si="382">IF(U127="","",1)</f>
        <v>1</v>
      </c>
      <c r="U127" s="4">
        <f t="shared" ref="U127" si="383">IF(SUM(Q127:R127)=0,"",SUM(Q127:R127))</f>
        <v>623.41999999999996</v>
      </c>
      <c r="V127" s="6">
        <f t="shared" ref="V127" si="384">IF(U127="","",1)</f>
        <v>1</v>
      </c>
      <c r="X127" s="60" t="str">
        <f t="shared" ref="X127" si="385">IF(AD127="Athlete Name","",AD127)</f>
        <v>Chance Cover</v>
      </c>
      <c r="Y127" s="46"/>
      <c r="Z127" s="76"/>
      <c r="AB127" s="82"/>
      <c r="AC127" s="45">
        <v>27</v>
      </c>
      <c r="AD127" s="60" t="s">
        <v>172</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v>625.4</v>
      </c>
      <c r="BZ127" s="62" t="s">
        <v>7</v>
      </c>
      <c r="CA127" s="62" t="s">
        <v>7</v>
      </c>
      <c r="CB127" s="62" t="s">
        <v>7</v>
      </c>
      <c r="CC127" s="62" t="s">
        <v>7</v>
      </c>
      <c r="CD127" s="62" t="s">
        <v>7</v>
      </c>
      <c r="CE127" s="62" t="s">
        <v>7</v>
      </c>
      <c r="CF127" s="62">
        <v>621.29999999999995</v>
      </c>
      <c r="CG127" s="62">
        <v>620.9</v>
      </c>
      <c r="CH127" s="62" t="s">
        <v>7</v>
      </c>
      <c r="CI127" s="62" t="s">
        <v>7</v>
      </c>
      <c r="CJ127" s="62" t="s">
        <v>7</v>
      </c>
      <c r="CK127" s="62">
        <v>623.6</v>
      </c>
      <c r="CL127" s="62">
        <v>623.29999999999995</v>
      </c>
      <c r="CM127" s="62" t="s">
        <v>7</v>
      </c>
      <c r="CN127" s="62">
        <v>621.5</v>
      </c>
      <c r="CO127" s="62">
        <v>616.6</v>
      </c>
      <c r="CP127" s="62">
        <v>618.1</v>
      </c>
      <c r="CQ127" s="62">
        <v>623.29999999999995</v>
      </c>
      <c r="CR127" s="62" t="s">
        <v>7</v>
      </c>
      <c r="CS127" s="62" t="s">
        <v>7</v>
      </c>
      <c r="CT127" s="62" t="s">
        <v>7</v>
      </c>
      <c r="CU127" s="62" t="s">
        <v>7</v>
      </c>
      <c r="CV127" s="62" t="s">
        <v>7</v>
      </c>
      <c r="CW127" s="62" t="s">
        <v>7</v>
      </c>
      <c r="CX127" s="62" t="s">
        <v>7</v>
      </c>
      <c r="CY127" s="62" t="s">
        <v>7</v>
      </c>
      <c r="CZ127" s="62" t="s">
        <v>7</v>
      </c>
      <c r="DA127" s="62" t="s">
        <v>7</v>
      </c>
      <c r="DB127" s="117"/>
      <c r="DC127" s="60" t="str">
        <f>IF(AD127="Athlete Name","",AD127)</f>
        <v>Chance Cover</v>
      </c>
      <c r="DD127" s="46">
        <v>32</v>
      </c>
      <c r="DE127" s="88"/>
    </row>
    <row r="128" spans="2:109" x14ac:dyDescent="0.35">
      <c r="B128" s="71"/>
      <c r="C128" s="314"/>
      <c r="D128" s="212"/>
      <c r="E128" s="213"/>
      <c r="F128" s="223"/>
      <c r="G128" s="214"/>
      <c r="H128" s="202"/>
      <c r="I128" s="223" t="str">
        <f>IF(SUM(AF128:AJ128)=0,"",SUM(AF128:AJ128))</f>
        <v/>
      </c>
      <c r="J128" s="227" t="s">
        <v>12</v>
      </c>
      <c r="K128" s="45" t="str">
        <f>IFERROR(LARGE((AL128:DA128),1),"")</f>
        <v/>
      </c>
      <c r="L128" s="1" t="str">
        <f>IFERROR(LARGE((AL128:DA128),2),"")</f>
        <v/>
      </c>
      <c r="M128" s="1" t="str">
        <f>IFERROR(LARGE((AL128:DA128),3),"")</f>
        <v/>
      </c>
      <c r="N128" s="1" t="str">
        <f>IFERROR(LARGE((AL128:DA128),4),"")</f>
        <v/>
      </c>
      <c r="O128" s="46" t="str">
        <f>IFERROR(LARGE((AL128:DA128),5),"")</f>
        <v/>
      </c>
      <c r="P128" s="1"/>
      <c r="Q128" s="56"/>
      <c r="R128" s="57"/>
      <c r="T128" s="5">
        <f t="shared" ref="T128" si="386">IF(U127="","",1)</f>
        <v>1</v>
      </c>
      <c r="U128" s="126">
        <f t="shared" ref="U128" si="387">IF(U127="","",1)</f>
        <v>1</v>
      </c>
      <c r="V128" s="6">
        <f t="shared" ref="V128" si="388">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45" t="s">
        <v>12</v>
      </c>
      <c r="CU128" s="45" t="s">
        <v>12</v>
      </c>
      <c r="CV128" s="45" t="s">
        <v>12</v>
      </c>
      <c r="CW128" s="45" t="s">
        <v>12</v>
      </c>
      <c r="CX128" s="45" t="s">
        <v>12</v>
      </c>
      <c r="CY128" s="45" t="s">
        <v>12</v>
      </c>
      <c r="CZ128" s="45" t="s">
        <v>12</v>
      </c>
      <c r="DA128" s="45" t="s">
        <v>12</v>
      </c>
      <c r="DB128" s="117"/>
      <c r="DC128" s="60"/>
      <c r="DD128" s="46"/>
      <c r="DE128" s="88"/>
    </row>
    <row r="129" spans="2:109" s="39" customFormat="1" ht="8.5" customHeight="1" thickBot="1" x14ac:dyDescent="0.4">
      <c r="B129" s="102"/>
      <c r="C129" s="315"/>
      <c r="D129" s="215"/>
      <c r="E129" s="216"/>
      <c r="F129" s="224"/>
      <c r="G129" s="217"/>
      <c r="H129" s="228"/>
      <c r="I129" s="229"/>
      <c r="J129" s="228"/>
      <c r="K129" s="96"/>
      <c r="L129" s="93"/>
      <c r="M129" s="93"/>
      <c r="N129" s="93"/>
      <c r="O129" s="94"/>
      <c r="Q129" s="112"/>
      <c r="R129" s="113"/>
      <c r="T129" s="110">
        <f t="shared" ref="T129" si="389">IF(U127="","",1)</f>
        <v>1</v>
      </c>
      <c r="U129" s="93">
        <f t="shared" ref="U129" si="390">IF(U127="","",1)</f>
        <v>1</v>
      </c>
      <c r="V129" s="109">
        <f t="shared" ref="V129" si="391">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2"/>
      <c r="DB129" s="118"/>
      <c r="DC129" s="146"/>
      <c r="DD129" s="97"/>
      <c r="DE129" s="105"/>
    </row>
    <row r="130" spans="2:109" ht="8.5" customHeight="1" thickTop="1" x14ac:dyDescent="0.35">
      <c r="B130" s="71"/>
      <c r="C130" s="314"/>
      <c r="D130" s="212"/>
      <c r="E130" s="213"/>
      <c r="F130" s="223"/>
      <c r="G130" s="214"/>
      <c r="H130" s="202"/>
      <c r="I130" s="223"/>
      <c r="J130" s="202"/>
      <c r="K130" s="45"/>
      <c r="L130" s="1"/>
      <c r="M130" s="1"/>
      <c r="N130" s="1"/>
      <c r="O130" s="46"/>
      <c r="P130" s="1"/>
      <c r="Q130" s="56"/>
      <c r="R130" s="57"/>
      <c r="T130" s="5">
        <f t="shared" ref="T130" si="392">IF(U131="","",1)</f>
        <v>1</v>
      </c>
      <c r="U130" s="1">
        <f t="shared" ref="U130" si="393">IF(U131="","",1)</f>
        <v>1</v>
      </c>
      <c r="V130" s="6">
        <f t="shared" ref="V130" si="394">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2"/>
      <c r="DB130" s="117"/>
      <c r="DC130" s="149"/>
      <c r="DD130" s="46"/>
      <c r="DE130" s="88"/>
    </row>
    <row r="131" spans="2:109" x14ac:dyDescent="0.35">
      <c r="B131" s="71"/>
      <c r="C131" s="314">
        <f t="shared" ref="C131:D131" si="395">IF(AC131="Athlete Name","",AC131)</f>
        <v>28</v>
      </c>
      <c r="D131" s="212" t="str">
        <f t="shared" si="395"/>
        <v>Scott Patterson</v>
      </c>
      <c r="E131" s="213"/>
      <c r="F131" s="223">
        <f>IF(COUNT(AL131:DA131)=0,"", COUNT(AL131:DA131))</f>
        <v>2</v>
      </c>
      <c r="G131" s="214">
        <f t="shared" ref="G131" si="396">_xlfn.IFS(F131="","",F131=1,1,F131=2,2,F131=3,3,F131=4,4,F131=5,5,F131&gt;5,5)</f>
        <v>2</v>
      </c>
      <c r="H131" s="202"/>
      <c r="I131" s="223"/>
      <c r="J131" s="227" t="s">
        <v>7</v>
      </c>
      <c r="K131" s="45">
        <f>IFERROR(LARGE((AL131:DA131),1),"")</f>
        <v>623.20000000000005</v>
      </c>
      <c r="L131" s="1">
        <f>IFERROR(LARGE((AL131:DA131),2),"")</f>
        <v>621.20000000000005</v>
      </c>
      <c r="M131" s="1" t="str">
        <f>IFERROR(LARGE((AL131:DA131),3),"")</f>
        <v/>
      </c>
      <c r="N131" s="1" t="str">
        <f>IFERROR(LARGE((AL131:DA131),4),"")</f>
        <v/>
      </c>
      <c r="O131" s="46" t="str">
        <f>IFERROR(LARGE((AL131:DA131),5),"")</f>
        <v/>
      </c>
      <c r="P131" s="1"/>
      <c r="Q131" s="56">
        <f t="shared" ref="Q131" si="397">IFERROR(AVERAGEIF(K131:O131,"&gt;0"),"")</f>
        <v>622.20000000000005</v>
      </c>
      <c r="R131" s="57" t="str">
        <f t="shared" ref="R131" si="398">IF(SUM(AF132:AJ132,K132:O132)=0,"",SUM(AF132:AJ132,K132:O132))</f>
        <v/>
      </c>
      <c r="T131" s="5">
        <f t="shared" ref="T131" si="399">IF(U131="","",1)</f>
        <v>1</v>
      </c>
      <c r="U131" s="4">
        <f t="shared" ref="U131" si="400">IF(SUM(Q131:R131)=0,"",SUM(Q131:R131))</f>
        <v>622.20000000000005</v>
      </c>
      <c r="V131" s="6">
        <f t="shared" ref="V131" si="401">IF(U131="","",1)</f>
        <v>1</v>
      </c>
      <c r="X131" s="60" t="str">
        <f t="shared" ref="X131" si="402">IF(AD131="Athlete Name","",AD131)</f>
        <v>Scott Patterson</v>
      </c>
      <c r="Y131" s="46"/>
      <c r="Z131" s="76"/>
      <c r="AB131" s="82"/>
      <c r="AC131" s="45">
        <v>28</v>
      </c>
      <c r="AD131" s="60" t="s">
        <v>224</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v>623.20000000000005</v>
      </c>
      <c r="CC131" s="62">
        <v>621.20000000000005</v>
      </c>
      <c r="CD131" s="62" t="s">
        <v>7</v>
      </c>
      <c r="CE131" s="62" t="s">
        <v>7</v>
      </c>
      <c r="CF131" s="62" t="s">
        <v>7</v>
      </c>
      <c r="CG131" s="62" t="s">
        <v>7</v>
      </c>
      <c r="CH131" s="62" t="s">
        <v>7</v>
      </c>
      <c r="CI131" s="62" t="s">
        <v>7</v>
      </c>
      <c r="CJ131" s="62" t="s">
        <v>7</v>
      </c>
      <c r="CK131" s="62" t="s">
        <v>7</v>
      </c>
      <c r="CL131" s="62" t="s">
        <v>7</v>
      </c>
      <c r="CM131" s="62" t="s">
        <v>7</v>
      </c>
      <c r="CN131" s="62" t="s">
        <v>7</v>
      </c>
      <c r="CO131" s="62" t="s">
        <v>7</v>
      </c>
      <c r="CP131" s="62" t="s">
        <v>7</v>
      </c>
      <c r="CQ131" s="62" t="s">
        <v>7</v>
      </c>
      <c r="CR131" s="62" t="s">
        <v>7</v>
      </c>
      <c r="CS131" s="62" t="s">
        <v>7</v>
      </c>
      <c r="CT131" s="62" t="s">
        <v>7</v>
      </c>
      <c r="CU131" s="62" t="s">
        <v>7</v>
      </c>
      <c r="CV131" s="62" t="s">
        <v>7</v>
      </c>
      <c r="CW131" s="62" t="s">
        <v>7</v>
      </c>
      <c r="CX131" s="62" t="s">
        <v>7</v>
      </c>
      <c r="CY131" s="62" t="s">
        <v>7</v>
      </c>
      <c r="CZ131" s="62" t="s">
        <v>7</v>
      </c>
      <c r="DA131" s="62" t="s">
        <v>7</v>
      </c>
      <c r="DB131" s="117"/>
      <c r="DC131" s="60" t="str">
        <f>IF(AD131="Athlete Name","",AD131)</f>
        <v>Scott Patterson</v>
      </c>
      <c r="DD131" s="46">
        <v>33</v>
      </c>
      <c r="DE131" s="88"/>
    </row>
    <row r="132" spans="2:109" x14ac:dyDescent="0.35">
      <c r="B132" s="71"/>
      <c r="C132" s="314"/>
      <c r="D132" s="212"/>
      <c r="E132" s="213"/>
      <c r="F132" s="223"/>
      <c r="G132" s="214"/>
      <c r="H132" s="202"/>
      <c r="I132" s="223" t="str">
        <f>IF(SUM(AF132:AJ132)=0,"",SUM(AF132:AJ132))</f>
        <v/>
      </c>
      <c r="J132" s="227" t="s">
        <v>12</v>
      </c>
      <c r="K132" s="45" t="str">
        <f>IFERROR(LARGE((AL132:DA132),1),"")</f>
        <v/>
      </c>
      <c r="L132" s="1" t="str">
        <f>IFERROR(LARGE((AL132:DA132),2),"")</f>
        <v/>
      </c>
      <c r="M132" s="1" t="str">
        <f>IFERROR(LARGE((AL132:DA132),3),"")</f>
        <v/>
      </c>
      <c r="N132" s="1" t="str">
        <f>IFERROR(LARGE((AL132:DA132),4),"")</f>
        <v/>
      </c>
      <c r="O132" s="46" t="str">
        <f>IFERROR(LARGE((AL132:DA132),5),"")</f>
        <v/>
      </c>
      <c r="P132" s="1"/>
      <c r="Q132" s="56"/>
      <c r="R132" s="57"/>
      <c r="T132" s="5">
        <f t="shared" ref="T132" si="403">IF(U131="","",1)</f>
        <v>1</v>
      </c>
      <c r="U132" s="126">
        <f t="shared" ref="U132" si="404">IF(U131="","",1)</f>
        <v>1</v>
      </c>
      <c r="V132" s="6">
        <f t="shared" ref="V132" si="405">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45" t="s">
        <v>12</v>
      </c>
      <c r="CZ132" s="45" t="s">
        <v>12</v>
      </c>
      <c r="DA132" s="45" t="s">
        <v>12</v>
      </c>
      <c r="DB132" s="117"/>
      <c r="DC132" s="60"/>
      <c r="DD132" s="46"/>
      <c r="DE132" s="88"/>
    </row>
    <row r="133" spans="2:109" s="39" customFormat="1" ht="8.5" customHeight="1" thickBot="1" x14ac:dyDescent="0.4">
      <c r="B133" s="102"/>
      <c r="C133" s="315"/>
      <c r="D133" s="215"/>
      <c r="E133" s="216"/>
      <c r="F133" s="224"/>
      <c r="G133" s="217"/>
      <c r="H133" s="228"/>
      <c r="I133" s="229"/>
      <c r="J133" s="228"/>
      <c r="K133" s="96"/>
      <c r="L133" s="93"/>
      <c r="M133" s="93"/>
      <c r="N133" s="93"/>
      <c r="O133" s="94"/>
      <c r="Q133" s="112"/>
      <c r="R133" s="113"/>
      <c r="T133" s="110">
        <f t="shared" ref="T133" si="406">IF(U131="","",1)</f>
        <v>1</v>
      </c>
      <c r="U133" s="93">
        <f t="shared" ref="U133" si="407">IF(U131="","",1)</f>
        <v>1</v>
      </c>
      <c r="V133" s="109">
        <f t="shared" ref="V133" si="408">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6"/>
      <c r="DB133" s="118"/>
      <c r="DC133" s="158"/>
      <c r="DD133" s="97"/>
      <c r="DE133" s="105"/>
    </row>
    <row r="134" spans="2:109" ht="8.5" customHeight="1" thickTop="1" x14ac:dyDescent="0.35">
      <c r="B134" s="71"/>
      <c r="C134" s="314"/>
      <c r="D134" s="212"/>
      <c r="E134" s="213"/>
      <c r="F134" s="223"/>
      <c r="G134" s="214"/>
      <c r="H134" s="202"/>
      <c r="I134" s="223"/>
      <c r="J134" s="202"/>
      <c r="K134" s="45"/>
      <c r="L134" s="1"/>
      <c r="M134" s="1"/>
      <c r="N134" s="1"/>
      <c r="O134" s="46"/>
      <c r="P134" s="1"/>
      <c r="Q134" s="56"/>
      <c r="R134" s="57"/>
      <c r="T134" s="5">
        <f t="shared" ref="T134" si="409">IF(U135="","",1)</f>
        <v>1</v>
      </c>
      <c r="U134" s="1">
        <f t="shared" ref="U134" si="410">IF(U135="","",1)</f>
        <v>1</v>
      </c>
      <c r="V134" s="6">
        <f t="shared" ref="V134" si="411">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5"/>
      <c r="DB134" s="117"/>
      <c r="DC134" s="134"/>
      <c r="DD134" s="46"/>
      <c r="DE134" s="88"/>
    </row>
    <row r="135" spans="2:109" x14ac:dyDescent="0.35">
      <c r="B135" s="71"/>
      <c r="C135" s="314">
        <f t="shared" ref="C135:D135" si="412">IF(AC135="Athlete Name","",AC135)</f>
        <v>29</v>
      </c>
      <c r="D135" s="212" t="str">
        <f t="shared" si="412"/>
        <v>Jacob Wisman</v>
      </c>
      <c r="E135" s="213"/>
      <c r="F135" s="223">
        <f>IF(COUNT(AL135:DA135)=0,"", COUNT(AL135:DA135))</f>
        <v>9</v>
      </c>
      <c r="G135" s="214">
        <f t="shared" ref="G135" si="413">_xlfn.IFS(F135="","",F135=1,1,F135=2,2,F135=3,3,F135=4,4,F135=5,5,F135&gt;5,5)</f>
        <v>5</v>
      </c>
      <c r="H135" s="202"/>
      <c r="I135" s="223"/>
      <c r="J135" s="227" t="s">
        <v>7</v>
      </c>
      <c r="K135" s="45">
        <f>IFERROR(LARGE((AL135:DA135),1),"")</f>
        <v>626.79999999999995</v>
      </c>
      <c r="L135" s="1">
        <f>IFERROR(LARGE((AL135:DA135),2),"")</f>
        <v>623.9</v>
      </c>
      <c r="M135" s="1">
        <f>IFERROR(LARGE((AL135:DA135),3),"")</f>
        <v>623.6</v>
      </c>
      <c r="N135" s="1">
        <f>IFERROR(LARGE((AL135:DA135),4),"")</f>
        <v>623.20000000000005</v>
      </c>
      <c r="O135" s="46">
        <f>IFERROR(LARGE((AL135:DA135),5),"")</f>
        <v>622.9</v>
      </c>
      <c r="P135" s="1"/>
      <c r="Q135" s="56">
        <f t="shared" ref="Q135" si="414">IFERROR(AVERAGEIF(K135:O135,"&gt;0"),"")</f>
        <v>624.08000000000004</v>
      </c>
      <c r="R135" s="57" t="str">
        <f t="shared" ref="R135" si="415">IF(SUM(AF136:AJ136,K136:O136)=0,"",SUM(AF136:AJ136,K136:O136))</f>
        <v/>
      </c>
      <c r="T135" s="5">
        <f t="shared" ref="T135" si="416">IF(U135="","",1)</f>
        <v>1</v>
      </c>
      <c r="U135" s="4">
        <f t="shared" ref="U135" si="417">IF(SUM(Q135:R135)=0,"",SUM(Q135:R135))</f>
        <v>624.08000000000004</v>
      </c>
      <c r="V135" s="6">
        <f t="shared" ref="V135" si="418">IF(U135="","",1)</f>
        <v>1</v>
      </c>
      <c r="X135" s="60" t="str">
        <f t="shared" ref="X135" si="419">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v>623.9</v>
      </c>
      <c r="CI135" s="62">
        <v>622.1</v>
      </c>
      <c r="CJ135" s="62">
        <v>626.79999999999995</v>
      </c>
      <c r="CK135" s="62">
        <v>622.79999999999995</v>
      </c>
      <c r="CL135" s="62">
        <v>622.9</v>
      </c>
      <c r="CM135" s="62" t="s">
        <v>7</v>
      </c>
      <c r="CN135" s="62" t="s">
        <v>7</v>
      </c>
      <c r="CO135" s="62">
        <v>623.6</v>
      </c>
      <c r="CP135" s="62">
        <v>615.5</v>
      </c>
      <c r="CQ135" s="62" t="s">
        <v>7</v>
      </c>
      <c r="CR135" s="62">
        <v>623.20000000000005</v>
      </c>
      <c r="CS135" s="62">
        <v>620.70000000000005</v>
      </c>
      <c r="CT135" s="62" t="s">
        <v>7</v>
      </c>
      <c r="CU135" s="62" t="s">
        <v>7</v>
      </c>
      <c r="CV135" s="62" t="s">
        <v>7</v>
      </c>
      <c r="CW135" s="62" t="s">
        <v>7</v>
      </c>
      <c r="CX135" s="62" t="s">
        <v>7</v>
      </c>
      <c r="CY135" s="62" t="s">
        <v>7</v>
      </c>
      <c r="CZ135" s="62" t="s">
        <v>7</v>
      </c>
      <c r="DA135" s="62" t="s">
        <v>7</v>
      </c>
      <c r="DB135" s="117"/>
      <c r="DC135" s="60" t="str">
        <f>IF(AD135="Athlete Name","",AD135)</f>
        <v>Jacob Wisman</v>
      </c>
      <c r="DD135" s="46">
        <v>34</v>
      </c>
      <c r="DE135" s="88"/>
    </row>
    <row r="136" spans="2:109" x14ac:dyDescent="0.35">
      <c r="B136" s="71"/>
      <c r="C136" s="314"/>
      <c r="D136" s="212"/>
      <c r="E136" s="213"/>
      <c r="F136" s="223"/>
      <c r="G136" s="214"/>
      <c r="H136" s="202"/>
      <c r="I136" s="223" t="str">
        <f>IF(SUM(AF136:AJ136)=0,"",SUM(AF136:AJ136))</f>
        <v/>
      </c>
      <c r="J136" s="227" t="s">
        <v>12</v>
      </c>
      <c r="K136" s="45" t="str">
        <f>IFERROR(LARGE((AL136:DA136),1),"")</f>
        <v/>
      </c>
      <c r="L136" s="1" t="str">
        <f>IFERROR(LARGE((AL136:DA136),2),"")</f>
        <v/>
      </c>
      <c r="M136" s="1" t="str">
        <f>IFERROR(LARGE((AL136:DA136),3),"")</f>
        <v/>
      </c>
      <c r="N136" s="1" t="str">
        <f>IFERROR(LARGE((AL136:DA136),4),"")</f>
        <v/>
      </c>
      <c r="O136" s="46" t="str">
        <f>IFERROR(LARGE((AL136:DA136),5),"")</f>
        <v/>
      </c>
      <c r="P136" s="1"/>
      <c r="Q136" s="56"/>
      <c r="R136" s="57"/>
      <c r="T136" s="5">
        <f t="shared" ref="T136" si="420">IF(U135="","",1)</f>
        <v>1</v>
      </c>
      <c r="U136" s="126">
        <f t="shared" ref="U136" si="421">IF(U135="","",1)</f>
        <v>1</v>
      </c>
      <c r="V136" s="6">
        <f t="shared" ref="V136" si="422">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45" t="s">
        <v>12</v>
      </c>
      <c r="CZ136" s="45" t="s">
        <v>12</v>
      </c>
      <c r="DA136" s="45" t="s">
        <v>12</v>
      </c>
      <c r="DB136" s="117"/>
      <c r="DC136" s="60"/>
      <c r="DD136" s="46"/>
      <c r="DE136" s="88"/>
    </row>
    <row r="137" spans="2:109" s="39" customFormat="1" ht="8.5" customHeight="1" thickBot="1" x14ac:dyDescent="0.4">
      <c r="B137" s="102"/>
      <c r="C137" s="315"/>
      <c r="D137" s="215"/>
      <c r="E137" s="216"/>
      <c r="F137" s="224"/>
      <c r="G137" s="217"/>
      <c r="H137" s="228"/>
      <c r="I137" s="229"/>
      <c r="J137" s="228"/>
      <c r="K137" s="96"/>
      <c r="L137" s="93"/>
      <c r="M137" s="93"/>
      <c r="N137" s="93"/>
      <c r="O137" s="94"/>
      <c r="Q137" s="112"/>
      <c r="R137" s="113"/>
      <c r="T137" s="110">
        <f t="shared" ref="T137" si="423">IF(U135="","",1)</f>
        <v>1</v>
      </c>
      <c r="U137" s="93">
        <f t="shared" ref="U137" si="424">IF(U135="","",1)</f>
        <v>1</v>
      </c>
      <c r="V137" s="109">
        <f t="shared" ref="V137" si="425">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2"/>
      <c r="DB137" s="118"/>
      <c r="DC137" s="146"/>
      <c r="DD137" s="97"/>
      <c r="DE137" s="105"/>
    </row>
    <row r="138" spans="2:109" ht="8.5" customHeight="1" thickTop="1" x14ac:dyDescent="0.35">
      <c r="B138" s="71"/>
      <c r="C138" s="314"/>
      <c r="D138" s="212"/>
      <c r="E138" s="213"/>
      <c r="F138" s="223"/>
      <c r="G138" s="214"/>
      <c r="H138" s="202"/>
      <c r="I138" s="223"/>
      <c r="J138" s="202"/>
      <c r="K138" s="45"/>
      <c r="L138" s="1"/>
      <c r="M138" s="1"/>
      <c r="N138" s="1"/>
      <c r="O138" s="46"/>
      <c r="P138" s="1"/>
      <c r="Q138" s="56"/>
      <c r="R138" s="57"/>
      <c r="T138" s="5">
        <f t="shared" ref="T138" si="426">IF(U139="","",1)</f>
        <v>1</v>
      </c>
      <c r="U138" s="1">
        <f t="shared" ref="U138" si="427">IF(U139="","",1)</f>
        <v>1</v>
      </c>
      <c r="V138" s="6">
        <f t="shared" ref="V138" si="428">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2"/>
      <c r="DB138" s="117"/>
      <c r="DC138" s="149"/>
      <c r="DD138" s="46"/>
      <c r="DE138" s="88"/>
    </row>
    <row r="139" spans="2:109" x14ac:dyDescent="0.35">
      <c r="B139" s="71"/>
      <c r="C139" s="314">
        <f t="shared" ref="C139:D139" si="429">IF(AC139="Athlete Name","",AC139)</f>
        <v>30</v>
      </c>
      <c r="D139" s="212" t="str">
        <f t="shared" si="429"/>
        <v>Ben Hays</v>
      </c>
      <c r="E139" s="213"/>
      <c r="F139" s="223">
        <f>IF(COUNT(AL139:DA139)=0,"", COUNT(AL139:DA139))</f>
        <v>3</v>
      </c>
      <c r="G139" s="214">
        <f t="shared" ref="G139" si="430">_xlfn.IFS(F139="","",F139=1,1,F139=2,2,F139=3,3,F139=4,4,F139=5,5,F139&gt;5,5)</f>
        <v>3</v>
      </c>
      <c r="H139" s="202"/>
      <c r="I139" s="223"/>
      <c r="J139" s="227" t="s">
        <v>7</v>
      </c>
      <c r="K139" s="45">
        <f>IFERROR(LARGE((AL139:DA139),1),"")</f>
        <v>623.29999999999995</v>
      </c>
      <c r="L139" s="1">
        <f>IFERROR(LARGE((AL139:DA139),2),"")</f>
        <v>623</v>
      </c>
      <c r="M139" s="1">
        <f>IFERROR(LARGE((AL139:DA139),3),"")</f>
        <v>618.70000000000005</v>
      </c>
      <c r="N139" s="1" t="str">
        <f>IFERROR(LARGE((AL139:DA139),4),"")</f>
        <v/>
      </c>
      <c r="O139" s="46" t="str">
        <f>IFERROR(LARGE((AL139:DA139),5),"")</f>
        <v/>
      </c>
      <c r="P139" s="1"/>
      <c r="Q139" s="56">
        <f t="shared" ref="Q139" si="431">IFERROR(AVERAGEIF(K139:O139,"&gt;0"),"")</f>
        <v>621.66666666666663</v>
      </c>
      <c r="R139" s="57" t="str">
        <f t="shared" ref="R139" si="432">IF(SUM(AF140:AJ140,K140:O140)=0,"",SUM(AF140:AJ140,K140:O140))</f>
        <v/>
      </c>
      <c r="T139" s="5">
        <f t="shared" ref="T139" si="433">IF(U139="","",1)</f>
        <v>1</v>
      </c>
      <c r="U139" s="4">
        <f t="shared" ref="U139" si="434">IF(SUM(Q139:R139)=0,"",SUM(Q139:R139))</f>
        <v>621.66666666666663</v>
      </c>
      <c r="V139" s="6">
        <f t="shared" ref="V139" si="435">IF(U139="","",1)</f>
        <v>1</v>
      </c>
      <c r="X139" s="60" t="str">
        <f t="shared" ref="X139" si="436">IF(AD139="Athlete Name","",AD139)</f>
        <v>Ben Hays</v>
      </c>
      <c r="Y139" s="46"/>
      <c r="Z139" s="76"/>
      <c r="AB139" s="82"/>
      <c r="AC139" s="45">
        <v>30</v>
      </c>
      <c r="AD139" s="60" t="s">
        <v>320</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t="s">
        <v>7</v>
      </c>
      <c r="CR139" s="62">
        <v>623</v>
      </c>
      <c r="CS139" s="62">
        <v>623.29999999999995</v>
      </c>
      <c r="CT139" s="62">
        <v>618.70000000000005</v>
      </c>
      <c r="CU139" s="62" t="s">
        <v>7</v>
      </c>
      <c r="CV139" s="62" t="s">
        <v>7</v>
      </c>
      <c r="CW139" s="62" t="s">
        <v>7</v>
      </c>
      <c r="CX139" s="62" t="s">
        <v>7</v>
      </c>
      <c r="CY139" s="62" t="s">
        <v>7</v>
      </c>
      <c r="CZ139" s="62" t="s">
        <v>7</v>
      </c>
      <c r="DA139" s="62" t="s">
        <v>7</v>
      </c>
      <c r="DB139" s="117"/>
      <c r="DC139" s="60" t="str">
        <f>IF(AD139="Athlete Name","",AD139)</f>
        <v>Ben Hays</v>
      </c>
      <c r="DD139" s="46">
        <v>35</v>
      </c>
      <c r="DE139" s="88"/>
    </row>
    <row r="140" spans="2:109" x14ac:dyDescent="0.35">
      <c r="B140" s="71"/>
      <c r="C140" s="314"/>
      <c r="D140" s="212"/>
      <c r="E140" s="213"/>
      <c r="F140" s="223"/>
      <c r="G140" s="214"/>
      <c r="H140" s="202"/>
      <c r="I140" s="223" t="str">
        <f>IF(SUM(AF140:AJ140)=0,"",SUM(AF140:AJ140))</f>
        <v/>
      </c>
      <c r="J140" s="227" t="s">
        <v>12</v>
      </c>
      <c r="K140" s="45" t="str">
        <f>IFERROR(LARGE((AL140:DA140),1),"")</f>
        <v/>
      </c>
      <c r="L140" s="1" t="str">
        <f>IFERROR(LARGE((AL140:DA140),2),"")</f>
        <v/>
      </c>
      <c r="M140" s="1" t="str">
        <f>IFERROR(LARGE((AL140:DA140),3),"")</f>
        <v/>
      </c>
      <c r="N140" s="1" t="str">
        <f>IFERROR(LARGE((AL140:DA140),4),"")</f>
        <v/>
      </c>
      <c r="O140" s="46" t="str">
        <f>IFERROR(LARGE((AL140:DA140),5),"")</f>
        <v/>
      </c>
      <c r="P140" s="1"/>
      <c r="Q140" s="56"/>
      <c r="R140" s="57"/>
      <c r="T140" s="5">
        <f t="shared" ref="T140" si="437">IF(U139="","",1)</f>
        <v>1</v>
      </c>
      <c r="U140" s="126">
        <f t="shared" ref="U140" si="438">IF(U139="","",1)</f>
        <v>1</v>
      </c>
      <c r="V140" s="6">
        <f t="shared" ref="V140" si="439">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45" t="s">
        <v>12</v>
      </c>
      <c r="CZ140" s="45" t="s">
        <v>12</v>
      </c>
      <c r="DA140" s="45" t="s">
        <v>12</v>
      </c>
      <c r="DB140" s="117"/>
      <c r="DC140" s="60"/>
      <c r="DD140" s="46"/>
      <c r="DE140" s="88"/>
    </row>
    <row r="141" spans="2:109" s="39" customFormat="1" ht="8.5" customHeight="1" thickBot="1" x14ac:dyDescent="0.4">
      <c r="B141" s="102"/>
      <c r="C141" s="315"/>
      <c r="D141" s="215"/>
      <c r="E141" s="216"/>
      <c r="F141" s="224"/>
      <c r="G141" s="217"/>
      <c r="H141" s="228"/>
      <c r="I141" s="229"/>
      <c r="J141" s="228"/>
      <c r="K141" s="96"/>
      <c r="L141" s="93"/>
      <c r="M141" s="93"/>
      <c r="N141" s="93"/>
      <c r="O141" s="94"/>
      <c r="Q141" s="112"/>
      <c r="R141" s="113"/>
      <c r="T141" s="110">
        <f t="shared" ref="T141" si="440">IF(U139="","",1)</f>
        <v>1</v>
      </c>
      <c r="U141" s="93">
        <f t="shared" ref="U141" si="441">IF(U139="","",1)</f>
        <v>1</v>
      </c>
      <c r="V141" s="109">
        <f t="shared" ref="V141" si="442">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6"/>
      <c r="DB141" s="118"/>
      <c r="DC141" s="158"/>
      <c r="DD141" s="97"/>
      <c r="DE141" s="105"/>
    </row>
    <row r="142" spans="2:109" ht="8.5" customHeight="1" thickTop="1" x14ac:dyDescent="0.35">
      <c r="B142" s="71"/>
      <c r="C142" s="314"/>
      <c r="D142" s="212"/>
      <c r="E142" s="213"/>
      <c r="F142" s="223"/>
      <c r="G142" s="214"/>
      <c r="H142" s="202"/>
      <c r="I142" s="223"/>
      <c r="J142" s="202"/>
      <c r="K142" s="45"/>
      <c r="L142" s="1"/>
      <c r="M142" s="1"/>
      <c r="N142" s="1"/>
      <c r="O142" s="46"/>
      <c r="P142" s="1"/>
      <c r="Q142" s="56"/>
      <c r="R142" s="57"/>
      <c r="T142" s="5" t="str">
        <f t="shared" ref="T142" si="443">IF(U143="","",1)</f>
        <v/>
      </c>
      <c r="U142" s="1" t="str">
        <f t="shared" ref="U142" si="444">IF(U143="","",1)</f>
        <v/>
      </c>
      <c r="V142" s="6" t="str">
        <f t="shared" ref="V142" si="445">IF(U143="","",1)</f>
        <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5"/>
      <c r="DB142" s="117"/>
      <c r="DC142" s="134"/>
      <c r="DD142" s="46"/>
      <c r="DE142" s="88"/>
    </row>
    <row r="143" spans="2:109" x14ac:dyDescent="0.35">
      <c r="B143" s="71"/>
      <c r="C143" s="314">
        <f t="shared" ref="C143:D143" si="446">IF(AC143="Athlete Name","",AC143)</f>
        <v>31</v>
      </c>
      <c r="D143" s="212" t="str">
        <f t="shared" si="446"/>
        <v/>
      </c>
      <c r="E143" s="213"/>
      <c r="F143" s="223" t="str">
        <f>IF(COUNT(AL143:DA143)=0,"", COUNT(AL143:DA143))</f>
        <v/>
      </c>
      <c r="G143" s="214" t="str">
        <f t="shared" ref="G143" si="447">_xlfn.IFS(F143="","",F143=1,1,F143=2,2,F143=3,3,F143=4,4,F143=5,5,F143&gt;5,5)</f>
        <v/>
      </c>
      <c r="H143" s="202"/>
      <c r="I143" s="223"/>
      <c r="J143" s="227" t="s">
        <v>7</v>
      </c>
      <c r="K143" s="45" t="str">
        <f>IFERROR(LARGE((AL143:DA143),1),"")</f>
        <v/>
      </c>
      <c r="L143" s="1" t="str">
        <f>IFERROR(LARGE((AL143:DA143),2),"")</f>
        <v/>
      </c>
      <c r="M143" s="1" t="str">
        <f>IFERROR(LARGE((AL143:DA143),3),"")</f>
        <v/>
      </c>
      <c r="N143" s="1" t="str">
        <f>IFERROR(LARGE((AL143:DA143),4),"")</f>
        <v/>
      </c>
      <c r="O143" s="46" t="str">
        <f>IFERROR(LARGE((AL143:DA143),5),"")</f>
        <v/>
      </c>
      <c r="P143" s="1"/>
      <c r="Q143" s="56" t="str">
        <f t="shared" ref="Q143" si="448">IFERROR(AVERAGEIF(K143:O143,"&gt;0"),"")</f>
        <v/>
      </c>
      <c r="R143" s="57" t="str">
        <f t="shared" ref="R143" si="449">IF(SUM(AF144:AJ144,K144:O144)=0,"",SUM(AF144:AJ144,K144:O144))</f>
        <v/>
      </c>
      <c r="T143" s="5" t="str">
        <f t="shared" ref="T143" si="450">IF(U143="","",1)</f>
        <v/>
      </c>
      <c r="U143" s="4" t="str">
        <f t="shared" ref="U143" si="451">IF(SUM(Q143:R143)=0,"",SUM(Q143:R143))</f>
        <v/>
      </c>
      <c r="V143" s="6" t="str">
        <f t="shared" ref="V143" si="452">IF(U143="","",1)</f>
        <v/>
      </c>
      <c r="X143" s="60" t="str">
        <f t="shared" ref="X143" si="453">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62" t="s">
        <v>7</v>
      </c>
      <c r="CU143" s="62" t="s">
        <v>7</v>
      </c>
      <c r="CV143" s="62" t="s">
        <v>7</v>
      </c>
      <c r="CW143" s="62" t="s">
        <v>7</v>
      </c>
      <c r="CX143" s="62" t="s">
        <v>7</v>
      </c>
      <c r="CY143" s="62" t="s">
        <v>7</v>
      </c>
      <c r="CZ143" s="62" t="s">
        <v>7</v>
      </c>
      <c r="DA143" s="62" t="s">
        <v>7</v>
      </c>
      <c r="DB143" s="117"/>
      <c r="DC143" s="60" t="str">
        <f>IF(AD143="Athlete Name","",AD143)</f>
        <v/>
      </c>
      <c r="DD143" s="46">
        <v>36</v>
      </c>
      <c r="DE143" s="88"/>
    </row>
    <row r="144" spans="2:109" x14ac:dyDescent="0.35">
      <c r="B144" s="71"/>
      <c r="C144" s="314"/>
      <c r="D144" s="212"/>
      <c r="E144" s="213"/>
      <c r="F144" s="223"/>
      <c r="G144" s="214"/>
      <c r="H144" s="202"/>
      <c r="I144" s="223" t="str">
        <f>IF(SUM(AF144:AJ144)=0,"",SUM(AF144:AJ144))</f>
        <v/>
      </c>
      <c r="J144" s="227" t="s">
        <v>12</v>
      </c>
      <c r="K144" s="45" t="str">
        <f>IFERROR(LARGE((AL144:DA144),1),"")</f>
        <v/>
      </c>
      <c r="L144" s="1" t="str">
        <f>IFERROR(LARGE((AL144:DA144),2),"")</f>
        <v/>
      </c>
      <c r="M144" s="1" t="str">
        <f>IFERROR(LARGE((AL144:DA144),3),"")</f>
        <v/>
      </c>
      <c r="N144" s="1" t="str">
        <f>IFERROR(LARGE((AL144:DA144),4),"")</f>
        <v/>
      </c>
      <c r="O144" s="46" t="str">
        <f>IFERROR(LARGE((AL144:DA144),5),"")</f>
        <v/>
      </c>
      <c r="P144" s="1"/>
      <c r="Q144" s="56"/>
      <c r="R144" s="57"/>
      <c r="T144" s="5" t="str">
        <f t="shared" ref="T144" si="454">IF(U143="","",1)</f>
        <v/>
      </c>
      <c r="U144" s="126" t="str">
        <f t="shared" ref="U144" si="455">IF(U143="","",1)</f>
        <v/>
      </c>
      <c r="V144" s="6" t="str">
        <f t="shared" ref="V144" si="45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45" t="s">
        <v>12</v>
      </c>
      <c r="CZ144" s="45" t="s">
        <v>12</v>
      </c>
      <c r="DA144" s="45" t="s">
        <v>12</v>
      </c>
      <c r="DB144" s="117"/>
      <c r="DC144" s="60"/>
      <c r="DD144" s="46"/>
      <c r="DE144" s="88"/>
    </row>
    <row r="145" spans="2:109" s="39" customFormat="1" ht="8.5" customHeight="1" thickBot="1" x14ac:dyDescent="0.4">
      <c r="B145" s="102"/>
      <c r="C145" s="315"/>
      <c r="D145" s="215"/>
      <c r="E145" s="216"/>
      <c r="F145" s="224"/>
      <c r="G145" s="217"/>
      <c r="H145" s="228"/>
      <c r="I145" s="229"/>
      <c r="J145" s="228"/>
      <c r="K145" s="96"/>
      <c r="L145" s="93"/>
      <c r="M145" s="93"/>
      <c r="N145" s="93"/>
      <c r="O145" s="94"/>
      <c r="Q145" s="112"/>
      <c r="R145" s="113"/>
      <c r="T145" s="110" t="str">
        <f t="shared" ref="T145" si="457">IF(U143="","",1)</f>
        <v/>
      </c>
      <c r="U145" s="93" t="str">
        <f t="shared" ref="U145" si="458">IF(U143="","",1)</f>
        <v/>
      </c>
      <c r="V145" s="109" t="str">
        <f t="shared" ref="V145" si="459">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1"/>
      <c r="CY145" s="141"/>
      <c r="CZ145" s="141"/>
      <c r="DA145" s="142"/>
      <c r="DB145" s="118"/>
      <c r="DC145" s="146"/>
      <c r="DD145" s="97"/>
      <c r="DE145" s="105"/>
    </row>
    <row r="146" spans="2:109" ht="8.5" customHeight="1" thickTop="1" x14ac:dyDescent="0.35">
      <c r="B146" s="71"/>
      <c r="C146" s="314"/>
      <c r="D146" s="212"/>
      <c r="E146" s="213"/>
      <c r="F146" s="223"/>
      <c r="G146" s="214"/>
      <c r="H146" s="202"/>
      <c r="I146" s="223"/>
      <c r="J146" s="202"/>
      <c r="K146" s="45"/>
      <c r="L146" s="1"/>
      <c r="M146" s="1"/>
      <c r="N146" s="1"/>
      <c r="O146" s="46"/>
      <c r="P146" s="1"/>
      <c r="Q146" s="56"/>
      <c r="R146" s="57"/>
      <c r="T146" s="5" t="str">
        <f t="shared" ref="T146" si="460">IF(U147="","",1)</f>
        <v/>
      </c>
      <c r="U146" s="1" t="str">
        <f t="shared" ref="U146" si="461">IF(U147="","",1)</f>
        <v/>
      </c>
      <c r="V146" s="6" t="str">
        <f t="shared" ref="V146" si="462">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2"/>
      <c r="DB146" s="117"/>
      <c r="DC146" s="149"/>
      <c r="DD146" s="46"/>
      <c r="DE146" s="88"/>
    </row>
    <row r="147" spans="2:109" x14ac:dyDescent="0.35">
      <c r="B147" s="71"/>
      <c r="C147" s="314">
        <f t="shared" ref="C147:D147" si="463">IF(AC147="Athlete Name","",AC147)</f>
        <v>32</v>
      </c>
      <c r="D147" s="212" t="str">
        <f t="shared" si="463"/>
        <v/>
      </c>
      <c r="E147" s="213"/>
      <c r="F147" s="223" t="str">
        <f>IF(COUNT(AL147:DA147)=0,"", COUNT(AL147:DA147))</f>
        <v/>
      </c>
      <c r="G147" s="214" t="str">
        <f t="shared" ref="G147" si="464">_xlfn.IFS(F147="","",F147=1,1,F147=2,2,F147=3,3,F147=4,4,F147=5,5,F147&gt;5,5)</f>
        <v/>
      </c>
      <c r="H147" s="202"/>
      <c r="I147" s="223"/>
      <c r="J147" s="227" t="s">
        <v>7</v>
      </c>
      <c r="K147" s="45" t="str">
        <f>IFERROR(LARGE((AL147:DA147),1),"")</f>
        <v/>
      </c>
      <c r="L147" s="1" t="str">
        <f>IFERROR(LARGE((AL147:DA147),2),"")</f>
        <v/>
      </c>
      <c r="M147" s="1" t="str">
        <f>IFERROR(LARGE((AL147:DA147),3),"")</f>
        <v/>
      </c>
      <c r="N147" s="1" t="str">
        <f>IFERROR(LARGE((AL147:DA147),4),"")</f>
        <v/>
      </c>
      <c r="O147" s="46" t="str">
        <f>IFERROR(LARGE((AL147:DA147),5),"")</f>
        <v/>
      </c>
      <c r="P147" s="1"/>
      <c r="Q147" s="56" t="str">
        <f t="shared" ref="Q147" si="465">IFERROR(AVERAGEIF(K147:O147,"&gt;0"),"")</f>
        <v/>
      </c>
      <c r="R147" s="57" t="str">
        <f t="shared" ref="R147" si="466">IF(SUM(AF148:AJ148,K148:O148)=0,"",SUM(AF148:AJ148,K148:O148))</f>
        <v/>
      </c>
      <c r="T147" s="5" t="str">
        <f t="shared" ref="T147" si="467">IF(U147="","",1)</f>
        <v/>
      </c>
      <c r="U147" s="4" t="str">
        <f t="shared" ref="U147" si="468">IF(SUM(Q147:R147)=0,"",SUM(Q147:R147))</f>
        <v/>
      </c>
      <c r="V147" s="6" t="str">
        <f t="shared" ref="V147" si="469">IF(U147="","",1)</f>
        <v/>
      </c>
      <c r="X147" s="60" t="str">
        <f t="shared" ref="X147" si="470">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62" t="s">
        <v>7</v>
      </c>
      <c r="CZ147" s="62" t="s">
        <v>7</v>
      </c>
      <c r="DA147" s="62" t="s">
        <v>7</v>
      </c>
      <c r="DB147" s="117"/>
      <c r="DC147" s="60" t="str">
        <f>IF(AD147="Athlete Name","",AD147)</f>
        <v/>
      </c>
      <c r="DD147" s="46">
        <v>37</v>
      </c>
      <c r="DE147" s="88"/>
    </row>
    <row r="148" spans="2:109" x14ac:dyDescent="0.35">
      <c r="B148" s="71"/>
      <c r="C148" s="314"/>
      <c r="D148" s="212"/>
      <c r="E148" s="213"/>
      <c r="F148" s="223"/>
      <c r="G148" s="214"/>
      <c r="H148" s="202"/>
      <c r="I148" s="223" t="str">
        <f>IF(SUM(AF148:AJ148)=0,"",SUM(AF148:AJ148))</f>
        <v/>
      </c>
      <c r="J148" s="227" t="s">
        <v>12</v>
      </c>
      <c r="K148" s="45" t="str">
        <f>IFERROR(LARGE((AL148:DA148),1),"")</f>
        <v/>
      </c>
      <c r="L148" s="1" t="str">
        <f>IFERROR(LARGE((AL148:DA148),2),"")</f>
        <v/>
      </c>
      <c r="M148" s="1" t="str">
        <f>IFERROR(LARGE((AL148:DA148),3),"")</f>
        <v/>
      </c>
      <c r="N148" s="1" t="str">
        <f>IFERROR(LARGE((AL148:DA148),4),"")</f>
        <v/>
      </c>
      <c r="O148" s="46" t="str">
        <f>IFERROR(LARGE((AL148:DA148),5),"")</f>
        <v/>
      </c>
      <c r="P148" s="1"/>
      <c r="Q148" s="56"/>
      <c r="R148" s="57"/>
      <c r="T148" s="5" t="str">
        <f t="shared" ref="T148" si="471">IF(U147="","",1)</f>
        <v/>
      </c>
      <c r="U148" s="126" t="str">
        <f t="shared" ref="U148" si="472">IF(U147="","",1)</f>
        <v/>
      </c>
      <c r="V148" s="6" t="str">
        <f t="shared" ref="V148" si="473">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45" t="s">
        <v>12</v>
      </c>
      <c r="CZ148" s="45" t="s">
        <v>12</v>
      </c>
      <c r="DA148" s="45" t="s">
        <v>12</v>
      </c>
      <c r="DB148" s="117"/>
      <c r="DC148" s="60"/>
      <c r="DD148" s="46"/>
      <c r="DE148" s="88"/>
    </row>
    <row r="149" spans="2:109" s="39" customFormat="1" ht="8.5" customHeight="1" thickBot="1" x14ac:dyDescent="0.4">
      <c r="B149" s="102"/>
      <c r="C149" s="315"/>
      <c r="D149" s="215"/>
      <c r="E149" s="216"/>
      <c r="F149" s="224"/>
      <c r="G149" s="217"/>
      <c r="H149" s="228"/>
      <c r="I149" s="229"/>
      <c r="J149" s="228"/>
      <c r="K149" s="96"/>
      <c r="L149" s="93"/>
      <c r="M149" s="93"/>
      <c r="N149" s="93"/>
      <c r="O149" s="94"/>
      <c r="Q149" s="112"/>
      <c r="R149" s="113"/>
      <c r="T149" s="110" t="str">
        <f t="shared" ref="T149" si="474">IF(U147="","",1)</f>
        <v/>
      </c>
      <c r="U149" s="93" t="str">
        <f t="shared" ref="U149" si="475">IF(U147="","",1)</f>
        <v/>
      </c>
      <c r="V149" s="109" t="str">
        <f t="shared" ref="V149" si="476">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6"/>
      <c r="DB149" s="118"/>
      <c r="DC149" s="158"/>
      <c r="DD149" s="97"/>
      <c r="DE149" s="105"/>
    </row>
    <row r="150" spans="2:109" ht="8.5" customHeight="1" thickTop="1" x14ac:dyDescent="0.35">
      <c r="B150" s="71"/>
      <c r="C150" s="314"/>
      <c r="D150" s="212"/>
      <c r="E150" s="213"/>
      <c r="F150" s="223"/>
      <c r="G150" s="214"/>
      <c r="H150" s="202"/>
      <c r="I150" s="223"/>
      <c r="J150" s="202"/>
      <c r="K150" s="45"/>
      <c r="L150" s="1"/>
      <c r="M150" s="1"/>
      <c r="N150" s="1"/>
      <c r="O150" s="46"/>
      <c r="P150" s="1"/>
      <c r="Q150" s="56"/>
      <c r="R150" s="57"/>
      <c r="T150" s="5" t="str">
        <f t="shared" ref="T150" si="477">IF(U151="","",1)</f>
        <v/>
      </c>
      <c r="U150" s="1" t="str">
        <f t="shared" ref="U150" si="478">IF(U151="","",1)</f>
        <v/>
      </c>
      <c r="V150" s="6" t="str">
        <f t="shared" ref="V150" si="479">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5"/>
      <c r="DB150" s="117"/>
      <c r="DC150" s="134"/>
      <c r="DD150" s="46"/>
      <c r="DE150" s="88"/>
    </row>
    <row r="151" spans="2:109" x14ac:dyDescent="0.35">
      <c r="B151" s="71"/>
      <c r="C151" s="314">
        <f t="shared" ref="C151:D151" si="480">IF(AC151="Athlete Name","",AC151)</f>
        <v>33</v>
      </c>
      <c r="D151" s="212" t="str">
        <f t="shared" si="480"/>
        <v/>
      </c>
      <c r="E151" s="213"/>
      <c r="F151" s="223" t="str">
        <f>IF(COUNT(AL151:DA151)=0,"", COUNT(AL151:DA151))</f>
        <v/>
      </c>
      <c r="G151" s="214" t="str">
        <f t="shared" ref="G151" si="481">_xlfn.IFS(F151="","",F151=1,1,F151=2,2,F151=3,3,F151=4,4,F151=5,5,F151&gt;5,5)</f>
        <v/>
      </c>
      <c r="H151" s="202"/>
      <c r="I151" s="223"/>
      <c r="J151" s="227" t="s">
        <v>7</v>
      </c>
      <c r="K151" s="45" t="str">
        <f>IFERROR(LARGE((AL151:DA151),1),"")</f>
        <v/>
      </c>
      <c r="L151" s="1" t="str">
        <f>IFERROR(LARGE((AL151:DA151),2),"")</f>
        <v/>
      </c>
      <c r="M151" s="1" t="str">
        <f>IFERROR(LARGE((AL151:DA151),3),"")</f>
        <v/>
      </c>
      <c r="N151" s="1" t="str">
        <f>IFERROR(LARGE((AL151:DA151),4),"")</f>
        <v/>
      </c>
      <c r="O151" s="46" t="str">
        <f>IFERROR(LARGE((AL151:DA151),5),"")</f>
        <v/>
      </c>
      <c r="P151" s="1"/>
      <c r="Q151" s="56" t="str">
        <f t="shared" ref="Q151" si="482">IFERROR(AVERAGEIF(K151:O151,"&gt;0"),"")</f>
        <v/>
      </c>
      <c r="R151" s="57" t="str">
        <f t="shared" ref="R151" si="483">IF(SUM(AF152:AJ152,K152:O152)=0,"",SUM(AF152:AJ152,K152:O152))</f>
        <v/>
      </c>
      <c r="T151" s="5" t="str">
        <f t="shared" ref="T151" si="484">IF(U151="","",1)</f>
        <v/>
      </c>
      <c r="U151" s="4" t="str">
        <f t="shared" ref="U151" si="485">IF(SUM(Q151:R151)=0,"",SUM(Q151:R151))</f>
        <v/>
      </c>
      <c r="V151" s="6" t="str">
        <f t="shared" ref="V151" si="486">IF(U151="","",1)</f>
        <v/>
      </c>
      <c r="X151" s="60" t="str">
        <f t="shared" ref="X151" si="487">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62" t="s">
        <v>7</v>
      </c>
      <c r="CY151" s="62" t="s">
        <v>7</v>
      </c>
      <c r="CZ151" s="62" t="s">
        <v>7</v>
      </c>
      <c r="DA151" s="62" t="s">
        <v>7</v>
      </c>
      <c r="DB151" s="117"/>
      <c r="DC151" s="60" t="str">
        <f>IF(AD151="Athlete Name","",AD151)</f>
        <v/>
      </c>
      <c r="DD151" s="46">
        <v>38</v>
      </c>
      <c r="DE151" s="88"/>
    </row>
    <row r="152" spans="2:109" x14ac:dyDescent="0.35">
      <c r="B152" s="71"/>
      <c r="C152" s="314"/>
      <c r="D152" s="212"/>
      <c r="E152" s="213"/>
      <c r="F152" s="223"/>
      <c r="G152" s="214"/>
      <c r="H152" s="202"/>
      <c r="I152" s="223" t="str">
        <f>IF(SUM(AF152:AJ152)=0,"",SUM(AF152:AJ152))</f>
        <v/>
      </c>
      <c r="J152" s="227" t="s">
        <v>12</v>
      </c>
      <c r="K152" s="45" t="str">
        <f>IFERROR(LARGE((AL152:DA152),1),"")</f>
        <v/>
      </c>
      <c r="L152" s="1" t="str">
        <f>IFERROR(LARGE((AL152:DA152),2),"")</f>
        <v/>
      </c>
      <c r="M152" s="1" t="str">
        <f>IFERROR(LARGE((AL152:DA152),3),"")</f>
        <v/>
      </c>
      <c r="N152" s="1" t="str">
        <f>IFERROR(LARGE((AL152:DA152),4),"")</f>
        <v/>
      </c>
      <c r="O152" s="46" t="str">
        <f>IFERROR(LARGE((AL152:DA152),5),"")</f>
        <v/>
      </c>
      <c r="P152" s="1"/>
      <c r="Q152" s="56"/>
      <c r="R152" s="57"/>
      <c r="T152" s="5" t="str">
        <f t="shared" ref="T152" si="488">IF(U151="","",1)</f>
        <v/>
      </c>
      <c r="U152" s="126" t="str">
        <f t="shared" ref="U152" si="489">IF(U151="","",1)</f>
        <v/>
      </c>
      <c r="V152" s="6" t="str">
        <f t="shared" ref="V152" si="490">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45" t="s">
        <v>12</v>
      </c>
      <c r="CZ152" s="45" t="s">
        <v>12</v>
      </c>
      <c r="DA152" s="45" t="s">
        <v>12</v>
      </c>
      <c r="DB152" s="117"/>
      <c r="DC152" s="60"/>
      <c r="DD152" s="46"/>
      <c r="DE152" s="88"/>
    </row>
    <row r="153" spans="2:109" s="39" customFormat="1" ht="8.5" customHeight="1" thickBot="1" x14ac:dyDescent="0.4">
      <c r="B153" s="102"/>
      <c r="C153" s="315"/>
      <c r="D153" s="215"/>
      <c r="E153" s="216"/>
      <c r="F153" s="224"/>
      <c r="G153" s="217"/>
      <c r="H153" s="228"/>
      <c r="I153" s="229"/>
      <c r="J153" s="228"/>
      <c r="K153" s="96"/>
      <c r="L153" s="93"/>
      <c r="M153" s="93"/>
      <c r="N153" s="93"/>
      <c r="O153" s="94"/>
      <c r="Q153" s="112"/>
      <c r="R153" s="113"/>
      <c r="T153" s="110" t="str">
        <f t="shared" ref="T153" si="491">IF(U151="","",1)</f>
        <v/>
      </c>
      <c r="U153" s="93" t="str">
        <f t="shared" ref="U153" si="492">IF(U151="","",1)</f>
        <v/>
      </c>
      <c r="V153" s="109" t="str">
        <f t="shared" ref="V153" si="493">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2"/>
      <c r="DB153" s="118"/>
      <c r="DC153" s="146"/>
      <c r="DD153" s="97"/>
      <c r="DE153" s="105"/>
    </row>
    <row r="154" spans="2:109" ht="8.5" customHeight="1" thickTop="1" x14ac:dyDescent="0.35">
      <c r="B154" s="71"/>
      <c r="C154" s="314"/>
      <c r="D154" s="212"/>
      <c r="E154" s="213"/>
      <c r="F154" s="223"/>
      <c r="G154" s="214"/>
      <c r="H154" s="202"/>
      <c r="I154" s="223"/>
      <c r="J154" s="202"/>
      <c r="K154" s="45"/>
      <c r="L154" s="1"/>
      <c r="M154" s="1"/>
      <c r="N154" s="1"/>
      <c r="O154" s="46"/>
      <c r="P154" s="1"/>
      <c r="Q154" s="56"/>
      <c r="R154" s="57"/>
      <c r="T154" s="5" t="str">
        <f t="shared" ref="T154" si="494">IF(U155="","",1)</f>
        <v/>
      </c>
      <c r="U154" s="1" t="str">
        <f t="shared" ref="U154" si="495">IF(U155="","",1)</f>
        <v/>
      </c>
      <c r="V154" s="6" t="str">
        <f t="shared" ref="V154" si="496">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2"/>
      <c r="DB154" s="117"/>
      <c r="DC154" s="149"/>
      <c r="DD154" s="46"/>
      <c r="DE154" s="88"/>
    </row>
    <row r="155" spans="2:109" x14ac:dyDescent="0.35">
      <c r="B155" s="71"/>
      <c r="C155" s="314">
        <f t="shared" ref="C155:D155" si="497">IF(AC155="Athlete Name","",AC155)</f>
        <v>34</v>
      </c>
      <c r="D155" s="212" t="str">
        <f t="shared" si="497"/>
        <v/>
      </c>
      <c r="E155" s="213"/>
      <c r="F155" s="223" t="str">
        <f>IF(COUNT(AL155:DA155)=0,"", COUNT(AL155:DA155))</f>
        <v/>
      </c>
      <c r="G155" s="214" t="str">
        <f t="shared" ref="G155" si="498">_xlfn.IFS(F155="","",F155=1,1,F155=2,2,F155=3,3,F155=4,4,F155=5,5,F155&gt;5,5)</f>
        <v/>
      </c>
      <c r="H155" s="202"/>
      <c r="I155" s="223"/>
      <c r="J155" s="227" t="s">
        <v>7</v>
      </c>
      <c r="K155" s="45" t="str">
        <f>IFERROR(LARGE((AL155:DA155),1),"")</f>
        <v/>
      </c>
      <c r="L155" s="1" t="str">
        <f>IFERROR(LARGE((AL155:DA155),2),"")</f>
        <v/>
      </c>
      <c r="M155" s="1" t="str">
        <f>IFERROR(LARGE((AL155:DA155),3),"")</f>
        <v/>
      </c>
      <c r="N155" s="1" t="str">
        <f>IFERROR(LARGE((AL155:DA155),4),"")</f>
        <v/>
      </c>
      <c r="O155" s="46" t="str">
        <f>IFERROR(LARGE((AL155:DA155),5),"")</f>
        <v/>
      </c>
      <c r="P155" s="1"/>
      <c r="Q155" s="56" t="str">
        <f t="shared" ref="Q155" si="499">IFERROR(AVERAGEIF(K155:O155,"&gt;0"),"")</f>
        <v/>
      </c>
      <c r="R155" s="57" t="str">
        <f t="shared" ref="R155" si="500">IF(SUM(AF156:AJ156,K156:O156)=0,"",SUM(AF156:AJ156,K156:O156))</f>
        <v/>
      </c>
      <c r="T155" s="5" t="str">
        <f t="shared" ref="T155" si="501">IF(U155="","",1)</f>
        <v/>
      </c>
      <c r="U155" s="4" t="str">
        <f t="shared" ref="U155" si="502">IF(SUM(Q155:R155)=0,"",SUM(Q155:R155))</f>
        <v/>
      </c>
      <c r="V155" s="6" t="str">
        <f t="shared" ref="V155" si="503">IF(U155="","",1)</f>
        <v/>
      </c>
      <c r="X155" s="60" t="str">
        <f t="shared" ref="X155" si="50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62" t="s">
        <v>7</v>
      </c>
      <c r="CY155" s="62" t="s">
        <v>7</v>
      </c>
      <c r="CZ155" s="62" t="s">
        <v>7</v>
      </c>
      <c r="DA155" s="62" t="s">
        <v>7</v>
      </c>
      <c r="DB155" s="117"/>
      <c r="DC155" s="60" t="str">
        <f>IF(AD155="Athlete Name","",AD155)</f>
        <v/>
      </c>
      <c r="DD155" s="46">
        <v>39</v>
      </c>
      <c r="DE155" s="88"/>
    </row>
    <row r="156" spans="2:109" x14ac:dyDescent="0.35">
      <c r="B156" s="71"/>
      <c r="C156" s="314"/>
      <c r="D156" s="212"/>
      <c r="E156" s="213"/>
      <c r="F156" s="223"/>
      <c r="G156" s="214"/>
      <c r="H156" s="202"/>
      <c r="I156" s="223" t="str">
        <f>IF(SUM(AF156:AJ156)=0,"",SUM(AF156:AJ156))</f>
        <v/>
      </c>
      <c r="J156" s="227" t="s">
        <v>12</v>
      </c>
      <c r="K156" s="45" t="str">
        <f>IFERROR(LARGE((AL156:DA156),1),"")</f>
        <v/>
      </c>
      <c r="L156" s="1" t="str">
        <f>IFERROR(LARGE((AL156:DA156),2),"")</f>
        <v/>
      </c>
      <c r="M156" s="1" t="str">
        <f>IFERROR(LARGE((AL156:DA156),3),"")</f>
        <v/>
      </c>
      <c r="N156" s="1" t="str">
        <f>IFERROR(LARGE((AL156:DA156),4),"")</f>
        <v/>
      </c>
      <c r="O156" s="46" t="str">
        <f>IFERROR(LARGE((AL156:DA156),5),"")</f>
        <v/>
      </c>
      <c r="P156" s="1"/>
      <c r="Q156" s="56"/>
      <c r="R156" s="57"/>
      <c r="T156" s="5" t="str">
        <f t="shared" ref="T156" si="505">IF(U155="","",1)</f>
        <v/>
      </c>
      <c r="U156" s="126" t="str">
        <f t="shared" ref="U156" si="506">IF(U155="","",1)</f>
        <v/>
      </c>
      <c r="V156" s="6" t="str">
        <f t="shared" ref="V156" si="507">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45" t="s">
        <v>12</v>
      </c>
      <c r="CZ156" s="45" t="s">
        <v>12</v>
      </c>
      <c r="DA156" s="45" t="s">
        <v>12</v>
      </c>
      <c r="DB156" s="117"/>
      <c r="DC156" s="60"/>
      <c r="DD156" s="46"/>
      <c r="DE156" s="88"/>
    </row>
    <row r="157" spans="2:109" s="39" customFormat="1" ht="8.5" customHeight="1" thickBot="1" x14ac:dyDescent="0.4">
      <c r="B157" s="102"/>
      <c r="C157" s="315"/>
      <c r="D157" s="215"/>
      <c r="E157" s="216"/>
      <c r="F157" s="224"/>
      <c r="G157" s="217"/>
      <c r="H157" s="228"/>
      <c r="I157" s="229"/>
      <c r="J157" s="228"/>
      <c r="K157" s="96"/>
      <c r="L157" s="93"/>
      <c r="M157" s="93"/>
      <c r="N157" s="93"/>
      <c r="O157" s="94"/>
      <c r="Q157" s="112"/>
      <c r="R157" s="113"/>
      <c r="T157" s="110" t="str">
        <f t="shared" ref="T157" si="508">IF(U155="","",1)</f>
        <v/>
      </c>
      <c r="U157" s="93" t="str">
        <f t="shared" ref="U157" si="509">IF(U155="","",1)</f>
        <v/>
      </c>
      <c r="V157" s="109" t="str">
        <f t="shared" ref="V157" si="510">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6"/>
      <c r="DB157" s="118"/>
      <c r="DC157" s="158"/>
      <c r="DD157" s="97"/>
      <c r="DE157" s="105"/>
    </row>
    <row r="158" spans="2:109" ht="8.5" customHeight="1" thickTop="1" x14ac:dyDescent="0.35">
      <c r="B158" s="71"/>
      <c r="C158" s="314"/>
      <c r="D158" s="212"/>
      <c r="E158" s="213"/>
      <c r="F158" s="223"/>
      <c r="G158" s="214"/>
      <c r="H158" s="202"/>
      <c r="I158" s="223"/>
      <c r="J158" s="202"/>
      <c r="K158" s="45"/>
      <c r="L158" s="1"/>
      <c r="M158" s="1"/>
      <c r="N158" s="1"/>
      <c r="O158" s="46"/>
      <c r="P158" s="1"/>
      <c r="Q158" s="56"/>
      <c r="R158" s="57"/>
      <c r="T158" s="5" t="str">
        <f t="shared" ref="T158" si="511">IF(U159="","",1)</f>
        <v/>
      </c>
      <c r="U158" s="1" t="str">
        <f t="shared" ref="U158" si="512">IF(U159="","",1)</f>
        <v/>
      </c>
      <c r="V158" s="6" t="str">
        <f t="shared" ref="V158" si="513">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5"/>
      <c r="DB158" s="117"/>
      <c r="DC158" s="134"/>
      <c r="DD158" s="46"/>
      <c r="DE158" s="88"/>
    </row>
    <row r="159" spans="2:109" x14ac:dyDescent="0.35">
      <c r="B159" s="71"/>
      <c r="C159" s="314">
        <f t="shared" ref="C159:D159" si="514">IF(AC159="Athlete Name","",AC159)</f>
        <v>35</v>
      </c>
      <c r="D159" s="212" t="str">
        <f t="shared" si="514"/>
        <v/>
      </c>
      <c r="E159" s="213"/>
      <c r="F159" s="223" t="str">
        <f>IF(COUNT(AL159:DA159)=0,"", COUNT(AL159:DA159))</f>
        <v/>
      </c>
      <c r="G159" s="214" t="str">
        <f t="shared" ref="G159" si="515">_xlfn.IFS(F159="","",F159=1,1,F159=2,2,F159=3,3,F159=4,4,F159=5,5,F159&gt;5,5)</f>
        <v/>
      </c>
      <c r="H159" s="202"/>
      <c r="I159" s="223"/>
      <c r="J159" s="227" t="s">
        <v>7</v>
      </c>
      <c r="K159" s="45" t="str">
        <f>IFERROR(LARGE((AL159:DA159),1),"")</f>
        <v/>
      </c>
      <c r="L159" s="1" t="str">
        <f>IFERROR(LARGE((AL159:DA159),2),"")</f>
        <v/>
      </c>
      <c r="M159" s="1" t="str">
        <f>IFERROR(LARGE((AL159:DA159),3),"")</f>
        <v/>
      </c>
      <c r="N159" s="1" t="str">
        <f>IFERROR(LARGE((AL159:DA159),4),"")</f>
        <v/>
      </c>
      <c r="O159" s="46" t="str">
        <f>IFERROR(LARGE((AL159:DA159),5),"")</f>
        <v/>
      </c>
      <c r="P159" s="1"/>
      <c r="Q159" s="56" t="str">
        <f t="shared" ref="Q159" si="516">IFERROR(AVERAGEIF(K159:O159,"&gt;0"),"")</f>
        <v/>
      </c>
      <c r="R159" s="57" t="str">
        <f t="shared" ref="R159" si="517">IF(SUM(AF160:AJ160,K160:O160)=0,"",SUM(AF160:AJ160,K160:O160))</f>
        <v/>
      </c>
      <c r="T159" s="5" t="str">
        <f t="shared" ref="T159" si="518">IF(U159="","",1)</f>
        <v/>
      </c>
      <c r="U159" s="4" t="str">
        <f t="shared" ref="U159" si="519">IF(SUM(Q159:R159)=0,"",SUM(Q159:R159))</f>
        <v/>
      </c>
      <c r="V159" s="6" t="str">
        <f t="shared" ref="V159" si="520">IF(U159="","",1)</f>
        <v/>
      </c>
      <c r="X159" s="60" t="str">
        <f t="shared" ref="X159" si="521">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62" t="s">
        <v>7</v>
      </c>
      <c r="CZ159" s="62" t="s">
        <v>7</v>
      </c>
      <c r="DA159" s="62" t="s">
        <v>7</v>
      </c>
      <c r="DB159" s="117"/>
      <c r="DC159" s="60" t="str">
        <f>IF(AD159="Athlete Name","",AD159)</f>
        <v/>
      </c>
      <c r="DD159" s="46">
        <v>40</v>
      </c>
      <c r="DE159" s="88"/>
    </row>
    <row r="160" spans="2:109" x14ac:dyDescent="0.35">
      <c r="B160" s="71"/>
      <c r="C160" s="314"/>
      <c r="D160" s="212"/>
      <c r="E160" s="213"/>
      <c r="F160" s="223"/>
      <c r="G160" s="214"/>
      <c r="H160" s="202"/>
      <c r="I160" s="223" t="str">
        <f>IF(SUM(AF160:AJ160)=0,"",SUM(AF160:AJ160))</f>
        <v/>
      </c>
      <c r="J160" s="227" t="s">
        <v>12</v>
      </c>
      <c r="K160" s="45" t="str">
        <f>IFERROR(LARGE((AL160:DA160),1),"")</f>
        <v/>
      </c>
      <c r="L160" s="1" t="str">
        <f>IFERROR(LARGE((AL160:DA160),2),"")</f>
        <v/>
      </c>
      <c r="M160" s="1" t="str">
        <f>IFERROR(LARGE((AL160:DA160),3),"")</f>
        <v/>
      </c>
      <c r="N160" s="1" t="str">
        <f>IFERROR(LARGE((AL160:DA160),4),"")</f>
        <v/>
      </c>
      <c r="O160" s="46" t="str">
        <f>IFERROR(LARGE((AL160:DA160),5),"")</f>
        <v/>
      </c>
      <c r="P160" s="1"/>
      <c r="Q160" s="56"/>
      <c r="R160" s="57"/>
      <c r="T160" s="5" t="str">
        <f t="shared" ref="T160" si="522">IF(U159="","",1)</f>
        <v/>
      </c>
      <c r="U160" s="126" t="str">
        <f t="shared" ref="U160" si="523">IF(U159="","",1)</f>
        <v/>
      </c>
      <c r="V160" s="6" t="str">
        <f t="shared" ref="V160" si="524">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45" t="s">
        <v>12</v>
      </c>
      <c r="CZ160" s="45" t="s">
        <v>12</v>
      </c>
      <c r="DA160" s="45" t="s">
        <v>12</v>
      </c>
      <c r="DB160" s="117"/>
      <c r="DC160" s="60"/>
      <c r="DD160" s="46"/>
      <c r="DE160" s="88"/>
    </row>
    <row r="161" spans="2:109" s="39" customFormat="1" ht="8.5" customHeight="1" thickBot="1" x14ac:dyDescent="0.4">
      <c r="B161" s="102"/>
      <c r="C161" s="315"/>
      <c r="D161" s="215"/>
      <c r="E161" s="216"/>
      <c r="F161" s="224"/>
      <c r="G161" s="217"/>
      <c r="H161" s="228"/>
      <c r="I161" s="229"/>
      <c r="J161" s="228"/>
      <c r="K161" s="96"/>
      <c r="L161" s="93"/>
      <c r="M161" s="93"/>
      <c r="N161" s="93"/>
      <c r="O161" s="94"/>
      <c r="Q161" s="112"/>
      <c r="R161" s="113"/>
      <c r="T161" s="110" t="str">
        <f t="shared" ref="T161" si="525">IF(U159="","",1)</f>
        <v/>
      </c>
      <c r="U161" s="93" t="str">
        <f t="shared" ref="U161" si="526">IF(U159="","",1)</f>
        <v/>
      </c>
      <c r="V161" s="109" t="str">
        <f t="shared" ref="V161" si="527">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2"/>
      <c r="DB161" s="118"/>
      <c r="DC161" s="146"/>
      <c r="DD161" s="97"/>
      <c r="DE161" s="105"/>
    </row>
    <row r="162" spans="2:109" ht="8.5" customHeight="1" thickTop="1" x14ac:dyDescent="0.35">
      <c r="B162" s="71"/>
      <c r="C162" s="314"/>
      <c r="D162" s="212"/>
      <c r="E162" s="213"/>
      <c r="F162" s="223"/>
      <c r="G162" s="214"/>
      <c r="H162" s="202"/>
      <c r="I162" s="223"/>
      <c r="J162" s="202"/>
      <c r="K162" s="45"/>
      <c r="L162" s="1"/>
      <c r="M162" s="1"/>
      <c r="N162" s="1"/>
      <c r="O162" s="46"/>
      <c r="P162" s="1"/>
      <c r="Q162" s="56"/>
      <c r="R162" s="57"/>
      <c r="T162" s="5" t="str">
        <f t="shared" ref="T162" si="528">IF(U163="","",1)</f>
        <v/>
      </c>
      <c r="U162" s="1" t="str">
        <f t="shared" ref="U162" si="529">IF(U163="","",1)</f>
        <v/>
      </c>
      <c r="V162" s="6" t="str">
        <f t="shared" ref="V162" si="530">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2"/>
      <c r="DB162" s="117"/>
      <c r="DC162" s="149"/>
      <c r="DD162" s="46"/>
      <c r="DE162" s="88"/>
    </row>
    <row r="163" spans="2:109" x14ac:dyDescent="0.35">
      <c r="B163" s="71"/>
      <c r="C163" s="314">
        <f t="shared" ref="C163:D163" si="531">IF(AC163="Athlete Name","",AC163)</f>
        <v>36</v>
      </c>
      <c r="D163" s="212" t="str">
        <f t="shared" si="531"/>
        <v/>
      </c>
      <c r="E163" s="213"/>
      <c r="F163" s="223" t="str">
        <f>IF(COUNT(AL163:DA163)=0,"", COUNT(AL163:DA163))</f>
        <v/>
      </c>
      <c r="G163" s="214" t="str">
        <f t="shared" ref="G163" si="532">_xlfn.IFS(F163="","",F163=1,1,F163=2,2,F163=3,3,F163=4,4,F163=5,5,F163&gt;5,5)</f>
        <v/>
      </c>
      <c r="H163" s="202"/>
      <c r="I163" s="223"/>
      <c r="J163" s="227" t="s">
        <v>7</v>
      </c>
      <c r="K163" s="45" t="str">
        <f>IFERROR(LARGE((AL163:DA163),1),"")</f>
        <v/>
      </c>
      <c r="L163" s="1" t="str">
        <f>IFERROR(LARGE((AL163:DA163),2),"")</f>
        <v/>
      </c>
      <c r="M163" s="1" t="str">
        <f>IFERROR(LARGE((AL163:DA163),3),"")</f>
        <v/>
      </c>
      <c r="N163" s="1" t="str">
        <f>IFERROR(LARGE((AL163:DA163),4),"")</f>
        <v/>
      </c>
      <c r="O163" s="46" t="str">
        <f>IFERROR(LARGE((AL163:DA163),5),"")</f>
        <v/>
      </c>
      <c r="P163" s="1"/>
      <c r="Q163" s="56" t="str">
        <f t="shared" ref="Q163" si="533">IFERROR(AVERAGEIF(K163:O163,"&gt;0"),"")</f>
        <v/>
      </c>
      <c r="R163" s="57" t="str">
        <f t="shared" ref="R163" si="534">IF(SUM(AF164:AJ164,K164:O164)=0,"",SUM(AF164:AJ164,K164:O164))</f>
        <v/>
      </c>
      <c r="T163" s="5" t="str">
        <f t="shared" ref="T163" si="535">IF(U163="","",1)</f>
        <v/>
      </c>
      <c r="U163" s="4" t="str">
        <f t="shared" ref="U163" si="536">IF(SUM(Q163:R163)=0,"",SUM(Q163:R163))</f>
        <v/>
      </c>
      <c r="V163" s="6" t="str">
        <f t="shared" ref="V163" si="537">IF(U163="","",1)</f>
        <v/>
      </c>
      <c r="X163" s="60" t="str">
        <f t="shared" ref="X163" si="538">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62" t="s">
        <v>7</v>
      </c>
      <c r="CY163" s="62" t="s">
        <v>7</v>
      </c>
      <c r="CZ163" s="62" t="s">
        <v>7</v>
      </c>
      <c r="DA163" s="62" t="s">
        <v>7</v>
      </c>
      <c r="DB163" s="117"/>
      <c r="DC163" s="60" t="str">
        <f>IF(AD163="Athlete Name","",AD163)</f>
        <v/>
      </c>
      <c r="DD163" s="46">
        <v>41</v>
      </c>
      <c r="DE163" s="88"/>
    </row>
    <row r="164" spans="2:109" x14ac:dyDescent="0.35">
      <c r="B164" s="71"/>
      <c r="C164" s="314"/>
      <c r="D164" s="212"/>
      <c r="E164" s="213"/>
      <c r="F164" s="223"/>
      <c r="G164" s="214"/>
      <c r="H164" s="202"/>
      <c r="I164" s="223" t="str">
        <f>IF(SUM(AF164:AJ164)=0,"",SUM(AF164:AJ164))</f>
        <v/>
      </c>
      <c r="J164" s="227" t="s">
        <v>12</v>
      </c>
      <c r="K164" s="45" t="str">
        <f>IFERROR(LARGE((AL164:DA164),1),"")</f>
        <v/>
      </c>
      <c r="L164" s="1" t="str">
        <f>IFERROR(LARGE((AL164:DA164),2),"")</f>
        <v/>
      </c>
      <c r="M164" s="1" t="str">
        <f>IFERROR(LARGE((AL164:DA164),3),"")</f>
        <v/>
      </c>
      <c r="N164" s="1" t="str">
        <f>IFERROR(LARGE((AL164:DA164),4),"")</f>
        <v/>
      </c>
      <c r="O164" s="46" t="str">
        <f>IFERROR(LARGE((AL164:DA164),5),"")</f>
        <v/>
      </c>
      <c r="P164" s="1"/>
      <c r="Q164" s="56"/>
      <c r="R164" s="57"/>
      <c r="T164" s="5" t="str">
        <f t="shared" ref="T164" si="539">IF(U163="","",1)</f>
        <v/>
      </c>
      <c r="U164" s="126" t="str">
        <f t="shared" ref="U164" si="540">IF(U163="","",1)</f>
        <v/>
      </c>
      <c r="V164" s="6" t="str">
        <f t="shared" ref="V164" si="541">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45" t="s">
        <v>12</v>
      </c>
      <c r="CZ164" s="45" t="s">
        <v>12</v>
      </c>
      <c r="DA164" s="45" t="s">
        <v>12</v>
      </c>
      <c r="DB164" s="117"/>
      <c r="DC164" s="60"/>
      <c r="DD164" s="46"/>
      <c r="DE164" s="88"/>
    </row>
    <row r="165" spans="2:109" s="39" customFormat="1" ht="8.5" customHeight="1" thickBot="1" x14ac:dyDescent="0.4">
      <c r="B165" s="102"/>
      <c r="C165" s="315"/>
      <c r="D165" s="215"/>
      <c r="E165" s="216"/>
      <c r="F165" s="224"/>
      <c r="G165" s="217"/>
      <c r="H165" s="228"/>
      <c r="I165" s="229"/>
      <c r="J165" s="228"/>
      <c r="K165" s="96"/>
      <c r="L165" s="93"/>
      <c r="M165" s="93"/>
      <c r="N165" s="93"/>
      <c r="O165" s="94"/>
      <c r="Q165" s="112"/>
      <c r="R165" s="113"/>
      <c r="T165" s="110" t="str">
        <f t="shared" ref="T165" si="542">IF(U163="","",1)</f>
        <v/>
      </c>
      <c r="U165" s="93" t="str">
        <f t="shared" ref="U165" si="543">IF(U163="","",1)</f>
        <v/>
      </c>
      <c r="V165" s="109" t="str">
        <f t="shared" ref="V165" si="544">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6"/>
      <c r="DB165" s="118"/>
      <c r="DC165" s="107"/>
      <c r="DD165" s="97"/>
      <c r="DE165" s="105"/>
    </row>
    <row r="166" spans="2:109" ht="8.5" customHeight="1" thickTop="1" x14ac:dyDescent="0.35">
      <c r="B166" s="71"/>
      <c r="C166" s="314"/>
      <c r="D166" s="212"/>
      <c r="E166" s="213"/>
      <c r="F166" s="223"/>
      <c r="G166" s="214"/>
      <c r="H166" s="202"/>
      <c r="I166" s="223"/>
      <c r="J166" s="202"/>
      <c r="K166" s="45"/>
      <c r="L166" s="1"/>
      <c r="M166" s="1"/>
      <c r="N166" s="1"/>
      <c r="O166" s="46"/>
      <c r="P166" s="1"/>
      <c r="Q166" s="56"/>
      <c r="R166" s="57"/>
      <c r="T166" s="5" t="str">
        <f t="shared" ref="T166" si="545">IF(U167="","",1)</f>
        <v/>
      </c>
      <c r="U166" s="1" t="str">
        <f t="shared" ref="U166" si="546">IF(U167="","",1)</f>
        <v/>
      </c>
      <c r="V166" s="6" t="str">
        <f t="shared" ref="V166" si="547">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5"/>
      <c r="DB166" s="117"/>
      <c r="DC166" s="134"/>
      <c r="DD166" s="46"/>
      <c r="DE166" s="88"/>
    </row>
    <row r="167" spans="2:109" x14ac:dyDescent="0.35">
      <c r="B167" s="71"/>
      <c r="C167" s="314">
        <f t="shared" ref="C167:D167" si="548">IF(AC167="Athlete Name","",AC167)</f>
        <v>37</v>
      </c>
      <c r="D167" s="212" t="str">
        <f t="shared" si="548"/>
        <v/>
      </c>
      <c r="E167" s="213"/>
      <c r="F167" s="223" t="str">
        <f>IF(COUNT(AL167:DA167)=0,"", COUNT(AL167:DA167))</f>
        <v/>
      </c>
      <c r="G167" s="214" t="str">
        <f t="shared" ref="G167" si="549">_xlfn.IFS(F167="","",F167=1,1,F167=2,2,F167=3,3,F167=4,4,F167=5,5,F167&gt;5,5)</f>
        <v/>
      </c>
      <c r="H167" s="202"/>
      <c r="I167" s="223"/>
      <c r="J167" s="227" t="s">
        <v>7</v>
      </c>
      <c r="K167" s="45" t="str">
        <f>IFERROR(LARGE((AL167:DA167),1),"")</f>
        <v/>
      </c>
      <c r="L167" s="1" t="str">
        <f>IFERROR(LARGE((AL167:DA167),2),"")</f>
        <v/>
      </c>
      <c r="M167" s="1" t="str">
        <f>IFERROR(LARGE((AL167:DA167),3),"")</f>
        <v/>
      </c>
      <c r="N167" s="1" t="str">
        <f>IFERROR(LARGE((AL167:DA167),4),"")</f>
        <v/>
      </c>
      <c r="O167" s="46" t="str">
        <f>IFERROR(LARGE((AL167:DA167),5),"")</f>
        <v/>
      </c>
      <c r="P167" s="1"/>
      <c r="Q167" s="56" t="str">
        <f t="shared" ref="Q167" si="550">IFERROR(AVERAGEIF(K167:O167,"&gt;0"),"")</f>
        <v/>
      </c>
      <c r="R167" s="57" t="str">
        <f t="shared" ref="R167" si="551">IF(SUM(AF168:AJ168,K168:O168)=0,"",SUM(AF168:AJ168,K168:O168))</f>
        <v/>
      </c>
      <c r="T167" s="5" t="str">
        <f t="shared" ref="T167" si="552">IF(U167="","",1)</f>
        <v/>
      </c>
      <c r="U167" s="4" t="str">
        <f t="shared" ref="U167" si="553">IF(SUM(Q167:R167)=0,"",SUM(Q167:R167))</f>
        <v/>
      </c>
      <c r="V167" s="6" t="str">
        <f t="shared" ref="V167" si="554">IF(U167="","",1)</f>
        <v/>
      </c>
      <c r="X167" s="60" t="str">
        <f t="shared" ref="X167" si="555">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62" t="s">
        <v>7</v>
      </c>
      <c r="CY167" s="62" t="s">
        <v>7</v>
      </c>
      <c r="CZ167" s="62" t="s">
        <v>7</v>
      </c>
      <c r="DA167" s="62" t="s">
        <v>7</v>
      </c>
      <c r="DB167" s="117"/>
      <c r="DC167" s="60" t="str">
        <f>IF(AD167="Athlete Name","",AD167)</f>
        <v/>
      </c>
      <c r="DD167" s="46">
        <v>42</v>
      </c>
      <c r="DE167" s="88"/>
    </row>
    <row r="168" spans="2:109" x14ac:dyDescent="0.35">
      <c r="B168" s="71"/>
      <c r="C168" s="314"/>
      <c r="D168" s="212"/>
      <c r="E168" s="213"/>
      <c r="F168" s="223"/>
      <c r="G168" s="214"/>
      <c r="H168" s="202"/>
      <c r="I168" s="223" t="str">
        <f>IF(SUM(AF168:AJ168)=0,"",SUM(AF168:AJ168))</f>
        <v/>
      </c>
      <c r="J168" s="227" t="s">
        <v>12</v>
      </c>
      <c r="K168" s="45" t="str">
        <f>IFERROR(LARGE((AL168:DA168),1),"")</f>
        <v/>
      </c>
      <c r="L168" s="1" t="str">
        <f>IFERROR(LARGE((AL168:DA168),2),"")</f>
        <v/>
      </c>
      <c r="M168" s="1" t="str">
        <f>IFERROR(LARGE((AL168:DA168),3),"")</f>
        <v/>
      </c>
      <c r="N168" s="1" t="str">
        <f>IFERROR(LARGE((AL168:DA168),4),"")</f>
        <v/>
      </c>
      <c r="O168" s="46" t="str">
        <f>IFERROR(LARGE((AL168:DA168),5),"")</f>
        <v/>
      </c>
      <c r="P168" s="1"/>
      <c r="Q168" s="56"/>
      <c r="R168" s="57"/>
      <c r="T168" s="5" t="str">
        <f t="shared" ref="T168" si="556">IF(U167="","",1)</f>
        <v/>
      </c>
      <c r="U168" s="126" t="str">
        <f t="shared" ref="U168" si="557">IF(U167="","",1)</f>
        <v/>
      </c>
      <c r="V168" s="6" t="str">
        <f t="shared" ref="V168" si="558">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45" t="s">
        <v>12</v>
      </c>
      <c r="CZ168" s="45" t="s">
        <v>12</v>
      </c>
      <c r="DA168" s="45" t="s">
        <v>12</v>
      </c>
      <c r="DB168" s="117"/>
      <c r="DC168" s="60"/>
      <c r="DD168" s="46"/>
      <c r="DE168" s="88"/>
    </row>
    <row r="169" spans="2:109" s="39" customFormat="1" ht="8.5" customHeight="1" thickBot="1" x14ac:dyDescent="0.4">
      <c r="B169" s="102"/>
      <c r="C169" s="315"/>
      <c r="D169" s="215"/>
      <c r="E169" s="216"/>
      <c r="F169" s="224"/>
      <c r="G169" s="217"/>
      <c r="H169" s="228"/>
      <c r="I169" s="229"/>
      <c r="J169" s="228"/>
      <c r="K169" s="96"/>
      <c r="L169" s="93"/>
      <c r="M169" s="93"/>
      <c r="N169" s="93"/>
      <c r="O169" s="94"/>
      <c r="Q169" s="112"/>
      <c r="R169" s="113"/>
      <c r="T169" s="110" t="str">
        <f t="shared" ref="T169" si="559">IF(U167="","",1)</f>
        <v/>
      </c>
      <c r="U169" s="93" t="str">
        <f t="shared" ref="U169" si="560">IF(U167="","",1)</f>
        <v/>
      </c>
      <c r="V169" s="109" t="str">
        <f t="shared" ref="V169" si="561">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2"/>
      <c r="DB169" s="118"/>
      <c r="DC169" s="146"/>
      <c r="DD169" s="97"/>
      <c r="DE169" s="105"/>
    </row>
    <row r="170" spans="2:109" ht="8.5" customHeight="1" thickTop="1" x14ac:dyDescent="0.35">
      <c r="B170" s="71"/>
      <c r="C170" s="314"/>
      <c r="D170" s="212"/>
      <c r="E170" s="213"/>
      <c r="F170" s="223"/>
      <c r="G170" s="214"/>
      <c r="H170" s="202"/>
      <c r="I170" s="223"/>
      <c r="J170" s="202"/>
      <c r="K170" s="45"/>
      <c r="L170" s="1"/>
      <c r="M170" s="1"/>
      <c r="N170" s="1"/>
      <c r="O170" s="46"/>
      <c r="P170" s="1"/>
      <c r="Q170" s="56"/>
      <c r="R170" s="57"/>
      <c r="T170" s="5" t="str">
        <f t="shared" ref="T170" si="562">IF(U171="","",1)</f>
        <v/>
      </c>
      <c r="U170" s="1" t="str">
        <f t="shared" ref="U170" si="563">IF(U171="","",1)</f>
        <v/>
      </c>
      <c r="V170" s="6" t="str">
        <f t="shared" ref="V170" si="564">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2"/>
      <c r="DB170" s="117"/>
      <c r="DC170" s="149"/>
      <c r="DD170" s="46"/>
      <c r="DE170" s="88"/>
    </row>
    <row r="171" spans="2:109" x14ac:dyDescent="0.35">
      <c r="B171" s="71"/>
      <c r="C171" s="314">
        <f t="shared" ref="C171:D171" si="565">IF(AC171="Athlete Name","",AC171)</f>
        <v>38</v>
      </c>
      <c r="D171" s="212" t="str">
        <f t="shared" si="565"/>
        <v/>
      </c>
      <c r="E171" s="213"/>
      <c r="F171" s="223" t="str">
        <f>IF(COUNT(AL171:DA171)=0,"", COUNT(AL171:DA171))</f>
        <v/>
      </c>
      <c r="G171" s="214" t="str">
        <f t="shared" ref="G171" si="566">_xlfn.IFS(F171="","",F171=1,1,F171=2,2,F171=3,3,F171=4,4,F171=5,5,F171&gt;5,5)</f>
        <v/>
      </c>
      <c r="H171" s="202"/>
      <c r="I171" s="223"/>
      <c r="J171" s="227" t="s">
        <v>7</v>
      </c>
      <c r="K171" s="45" t="str">
        <f>IFERROR(LARGE((AL171:DA171),1),"")</f>
        <v/>
      </c>
      <c r="L171" s="1" t="str">
        <f>IFERROR(LARGE((AL171:DA171),2),"")</f>
        <v/>
      </c>
      <c r="M171" s="1" t="str">
        <f>IFERROR(LARGE((AL171:DA171),3),"")</f>
        <v/>
      </c>
      <c r="N171" s="1" t="str">
        <f>IFERROR(LARGE((AL171:DA171),4),"")</f>
        <v/>
      </c>
      <c r="O171" s="46" t="str">
        <f>IFERROR(LARGE((AL171:DA171),5),"")</f>
        <v/>
      </c>
      <c r="P171" s="1"/>
      <c r="Q171" s="56" t="str">
        <f t="shared" ref="Q171" si="567">IFERROR(AVERAGEIF(K171:O171,"&gt;0"),"")</f>
        <v/>
      </c>
      <c r="R171" s="57" t="str">
        <f t="shared" ref="R171" si="568">IF(SUM(AF172:AJ172,K172:O172)=0,"",SUM(AF172:AJ172,K172:O172))</f>
        <v/>
      </c>
      <c r="T171" s="5" t="str">
        <f t="shared" ref="T171" si="569">IF(U171="","",1)</f>
        <v/>
      </c>
      <c r="U171" s="4" t="str">
        <f t="shared" ref="U171" si="570">IF(SUM(Q171:R171)=0,"",SUM(Q171:R171))</f>
        <v/>
      </c>
      <c r="V171" s="6" t="str">
        <f t="shared" ref="V171" si="571">IF(U171="","",1)</f>
        <v/>
      </c>
      <c r="X171" s="60" t="str">
        <f t="shared" ref="X171" si="572">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62" t="s">
        <v>7</v>
      </c>
      <c r="CY171" s="62" t="s">
        <v>7</v>
      </c>
      <c r="CZ171" s="62" t="s">
        <v>7</v>
      </c>
      <c r="DA171" s="62" t="s">
        <v>7</v>
      </c>
      <c r="DB171" s="117"/>
      <c r="DC171" s="60" t="str">
        <f>IF(AD171="Athlete Name","",AD171)</f>
        <v/>
      </c>
      <c r="DD171" s="46">
        <v>43</v>
      </c>
      <c r="DE171" s="88"/>
    </row>
    <row r="172" spans="2:109" x14ac:dyDescent="0.35">
      <c r="B172" s="71"/>
      <c r="C172" s="314"/>
      <c r="D172" s="212"/>
      <c r="E172" s="213"/>
      <c r="F172" s="223"/>
      <c r="G172" s="214"/>
      <c r="H172" s="202"/>
      <c r="I172" s="223" t="str">
        <f>IF(SUM(AF172:AJ172)=0,"",SUM(AF172:AJ172))</f>
        <v/>
      </c>
      <c r="J172" s="227" t="s">
        <v>12</v>
      </c>
      <c r="K172" s="45" t="str">
        <f>IFERROR(LARGE((AL172:DA172),1),"")</f>
        <v/>
      </c>
      <c r="L172" s="1" t="str">
        <f>IFERROR(LARGE((AL172:DA172),2),"")</f>
        <v/>
      </c>
      <c r="M172" s="1" t="str">
        <f>IFERROR(LARGE((AL172:DA172),3),"")</f>
        <v/>
      </c>
      <c r="N172" s="1" t="str">
        <f>IFERROR(LARGE((AL172:DA172),4),"")</f>
        <v/>
      </c>
      <c r="O172" s="46" t="str">
        <f>IFERROR(LARGE((AL172:DA172),5),"")</f>
        <v/>
      </c>
      <c r="P172" s="1"/>
      <c r="Q172" s="56"/>
      <c r="R172" s="57"/>
      <c r="T172" s="5" t="str">
        <f t="shared" ref="T172" si="573">IF(U171="","",1)</f>
        <v/>
      </c>
      <c r="U172" s="126" t="str">
        <f t="shared" ref="U172" si="574">IF(U171="","",1)</f>
        <v/>
      </c>
      <c r="V172" s="6" t="str">
        <f t="shared" ref="V172" si="575">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45" t="s">
        <v>12</v>
      </c>
      <c r="CZ172" s="45" t="s">
        <v>12</v>
      </c>
      <c r="DA172" s="45" t="s">
        <v>12</v>
      </c>
      <c r="DB172" s="117"/>
      <c r="DC172" s="60"/>
      <c r="DD172" s="46"/>
      <c r="DE172" s="88"/>
    </row>
    <row r="173" spans="2:109" s="39" customFormat="1" ht="8.5" customHeight="1" thickBot="1" x14ac:dyDescent="0.4">
      <c r="B173" s="102"/>
      <c r="C173" s="315"/>
      <c r="D173" s="215"/>
      <c r="E173" s="216"/>
      <c r="F173" s="224"/>
      <c r="G173" s="217"/>
      <c r="H173" s="228"/>
      <c r="I173" s="229"/>
      <c r="J173" s="228"/>
      <c r="K173" s="96"/>
      <c r="L173" s="93"/>
      <c r="M173" s="93"/>
      <c r="N173" s="93"/>
      <c r="O173" s="94"/>
      <c r="Q173" s="112"/>
      <c r="R173" s="113"/>
      <c r="T173" s="110" t="str">
        <f t="shared" ref="T173" si="576">IF(U171="","",1)</f>
        <v/>
      </c>
      <c r="U173" s="93" t="str">
        <f t="shared" ref="U173" si="577">IF(U171="","",1)</f>
        <v/>
      </c>
      <c r="V173" s="109" t="str">
        <f t="shared" ref="V173" si="578">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6"/>
      <c r="DB173" s="118"/>
      <c r="DC173" s="158"/>
      <c r="DD173" s="97"/>
      <c r="DE173" s="105"/>
    </row>
    <row r="174" spans="2:109" ht="8.5" customHeight="1" thickTop="1" x14ac:dyDescent="0.35">
      <c r="B174" s="71"/>
      <c r="C174" s="314"/>
      <c r="D174" s="212"/>
      <c r="E174" s="213"/>
      <c r="F174" s="223"/>
      <c r="G174" s="214"/>
      <c r="H174" s="202"/>
      <c r="I174" s="223"/>
      <c r="J174" s="202"/>
      <c r="K174" s="45"/>
      <c r="L174" s="1"/>
      <c r="M174" s="1"/>
      <c r="N174" s="1"/>
      <c r="O174" s="46"/>
      <c r="P174" s="1"/>
      <c r="Q174" s="56"/>
      <c r="R174" s="57"/>
      <c r="T174" s="5" t="str">
        <f t="shared" ref="T174" si="579">IF(U175="","",1)</f>
        <v/>
      </c>
      <c r="U174" s="1" t="str">
        <f t="shared" ref="U174" si="580">IF(U175="","",1)</f>
        <v/>
      </c>
      <c r="V174" s="6" t="str">
        <f t="shared" ref="V174" si="581">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5"/>
      <c r="DB174" s="117"/>
      <c r="DC174" s="134"/>
      <c r="DD174" s="46"/>
      <c r="DE174" s="88"/>
    </row>
    <row r="175" spans="2:109" x14ac:dyDescent="0.35">
      <c r="B175" s="71"/>
      <c r="C175" s="314">
        <f t="shared" ref="C175:D175" si="582">IF(AC175="Athlete Name","",AC175)</f>
        <v>39</v>
      </c>
      <c r="D175" s="212" t="str">
        <f t="shared" si="582"/>
        <v/>
      </c>
      <c r="E175" s="213"/>
      <c r="F175" s="223" t="str">
        <f>IF(COUNT(AL175:DA175)=0,"", COUNT(AL175:DA175))</f>
        <v/>
      </c>
      <c r="G175" s="214" t="str">
        <f t="shared" ref="G175" si="583">_xlfn.IFS(F175="","",F175=1,1,F175=2,2,F175=3,3,F175=4,4,F175=5,5,F175&gt;5,5)</f>
        <v/>
      </c>
      <c r="H175" s="202"/>
      <c r="I175" s="223"/>
      <c r="J175" s="227" t="s">
        <v>7</v>
      </c>
      <c r="K175" s="45" t="str">
        <f>IFERROR(LARGE((AL175:DA175),1),"")</f>
        <v/>
      </c>
      <c r="L175" s="1" t="str">
        <f>IFERROR(LARGE((AL175:DA175),2),"")</f>
        <v/>
      </c>
      <c r="M175" s="1" t="str">
        <f>IFERROR(LARGE((AL175:DA175),3),"")</f>
        <v/>
      </c>
      <c r="N175" s="1" t="str">
        <f>IFERROR(LARGE((AL175:DA175),4),"")</f>
        <v/>
      </c>
      <c r="O175" s="46" t="str">
        <f>IFERROR(LARGE((AL175:DA175),5),"")</f>
        <v/>
      </c>
      <c r="P175" s="1"/>
      <c r="Q175" s="56" t="str">
        <f t="shared" ref="Q175" si="584">IFERROR(AVERAGEIF(K175:O175,"&gt;0"),"")</f>
        <v/>
      </c>
      <c r="R175" s="57" t="str">
        <f t="shared" ref="R175" si="585">IF(SUM(AF176:AJ176,K176:O176)=0,"",SUM(AF176:AJ176,K176:O176))</f>
        <v/>
      </c>
      <c r="T175" s="5" t="str">
        <f t="shared" ref="T175" si="586">IF(U175="","",1)</f>
        <v/>
      </c>
      <c r="U175" s="4" t="str">
        <f t="shared" ref="U175" si="587">IF(SUM(Q175:R175)=0,"",SUM(Q175:R175))</f>
        <v/>
      </c>
      <c r="V175" s="6" t="str">
        <f t="shared" ref="V175" si="588">IF(U175="","",1)</f>
        <v/>
      </c>
      <c r="X175" s="60" t="str">
        <f t="shared" ref="X175" si="589">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62" t="s">
        <v>7</v>
      </c>
      <c r="CZ175" s="62" t="s">
        <v>7</v>
      </c>
      <c r="DA175" s="62" t="s">
        <v>7</v>
      </c>
      <c r="DB175" s="117"/>
      <c r="DC175" s="60" t="str">
        <f>IF(AD175="Athlete Name","",AD175)</f>
        <v/>
      </c>
      <c r="DD175" s="46">
        <v>44</v>
      </c>
      <c r="DE175" s="88"/>
    </row>
    <row r="176" spans="2:109" x14ac:dyDescent="0.35">
      <c r="B176" s="71"/>
      <c r="C176" s="314"/>
      <c r="D176" s="212"/>
      <c r="E176" s="213"/>
      <c r="F176" s="223"/>
      <c r="G176" s="214"/>
      <c r="H176" s="202"/>
      <c r="I176" s="223" t="str">
        <f>IF(SUM(AF176:AJ176)=0,"",SUM(AF176:AJ176))</f>
        <v/>
      </c>
      <c r="J176" s="227" t="s">
        <v>12</v>
      </c>
      <c r="K176" s="45" t="str">
        <f>IFERROR(LARGE((AL176:DA176),1),"")</f>
        <v/>
      </c>
      <c r="L176" s="1" t="str">
        <f>IFERROR(LARGE((AL176:DA176),2),"")</f>
        <v/>
      </c>
      <c r="M176" s="1" t="str">
        <f>IFERROR(LARGE((AL176:DA176),3),"")</f>
        <v/>
      </c>
      <c r="N176" s="1" t="str">
        <f>IFERROR(LARGE((AL176:DA176),4),"")</f>
        <v/>
      </c>
      <c r="O176" s="46" t="str">
        <f>IFERROR(LARGE((AL176:DA176),5),"")</f>
        <v/>
      </c>
      <c r="P176" s="1"/>
      <c r="Q176" s="56"/>
      <c r="R176" s="57"/>
      <c r="T176" s="5" t="str">
        <f t="shared" ref="T176" si="590">IF(U175="","",1)</f>
        <v/>
      </c>
      <c r="U176" s="126" t="str">
        <f t="shared" ref="U176" si="591">IF(U175="","",1)</f>
        <v/>
      </c>
      <c r="V176" s="6" t="str">
        <f t="shared" ref="V176" si="592">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45" t="s">
        <v>12</v>
      </c>
      <c r="CZ176" s="45" t="s">
        <v>12</v>
      </c>
      <c r="DA176" s="45" t="s">
        <v>12</v>
      </c>
      <c r="DB176" s="117"/>
      <c r="DC176" s="60"/>
      <c r="DD176" s="46"/>
      <c r="DE176" s="88"/>
    </row>
    <row r="177" spans="2:109" s="39" customFormat="1" ht="8.5" customHeight="1" thickBot="1" x14ac:dyDescent="0.4">
      <c r="B177" s="102"/>
      <c r="C177" s="315"/>
      <c r="D177" s="215"/>
      <c r="E177" s="216"/>
      <c r="F177" s="224"/>
      <c r="G177" s="217"/>
      <c r="H177" s="228"/>
      <c r="I177" s="229"/>
      <c r="J177" s="228"/>
      <c r="K177" s="96"/>
      <c r="L177" s="93"/>
      <c r="M177" s="93"/>
      <c r="N177" s="93"/>
      <c r="O177" s="94"/>
      <c r="Q177" s="112"/>
      <c r="R177" s="113"/>
      <c r="T177" s="110" t="str">
        <f t="shared" ref="T177" si="593">IF(U175="","",1)</f>
        <v/>
      </c>
      <c r="U177" s="93" t="str">
        <f t="shared" ref="U177" si="594">IF(U175="","",1)</f>
        <v/>
      </c>
      <c r="V177" s="109" t="str">
        <f t="shared" ref="V177" si="595">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2"/>
      <c r="DB177" s="118"/>
      <c r="DC177" s="146"/>
      <c r="DD177" s="97"/>
      <c r="DE177" s="105"/>
    </row>
    <row r="178" spans="2:109" ht="8.5" customHeight="1" thickTop="1" x14ac:dyDescent="0.35">
      <c r="B178" s="71"/>
      <c r="C178" s="314"/>
      <c r="D178" s="212"/>
      <c r="E178" s="213"/>
      <c r="F178" s="223"/>
      <c r="G178" s="214"/>
      <c r="H178" s="202"/>
      <c r="I178" s="223"/>
      <c r="J178" s="202"/>
      <c r="K178" s="45"/>
      <c r="L178" s="1"/>
      <c r="M178" s="1"/>
      <c r="N178" s="1"/>
      <c r="O178" s="46"/>
      <c r="P178" s="1"/>
      <c r="Q178" s="56"/>
      <c r="R178" s="57"/>
      <c r="T178" s="5" t="str">
        <f t="shared" ref="T178" si="596">IF(U179="","",1)</f>
        <v/>
      </c>
      <c r="U178" s="1" t="str">
        <f t="shared" ref="U178" si="597">IF(U179="","",1)</f>
        <v/>
      </c>
      <c r="V178" s="6" t="str">
        <f t="shared" ref="V178" si="598">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2"/>
      <c r="DB178" s="117"/>
      <c r="DC178" s="149"/>
      <c r="DD178" s="46"/>
      <c r="DE178" s="88"/>
    </row>
    <row r="179" spans="2:109" x14ac:dyDescent="0.35">
      <c r="B179" s="71"/>
      <c r="C179" s="314">
        <f t="shared" ref="C179:D179" si="599">IF(AC179="Athlete Name","",AC179)</f>
        <v>40</v>
      </c>
      <c r="D179" s="212" t="str">
        <f t="shared" si="599"/>
        <v/>
      </c>
      <c r="E179" s="213"/>
      <c r="F179" s="223" t="str">
        <f>IF(COUNT(AL179:DA179)=0,"", COUNT(AL179:DA179))</f>
        <v/>
      </c>
      <c r="G179" s="214" t="str">
        <f t="shared" ref="G179" si="600">_xlfn.IFS(F179="","",F179=1,1,F179=2,2,F179=3,3,F179=4,4,F179=5,5,F179&gt;5,5)</f>
        <v/>
      </c>
      <c r="H179" s="202"/>
      <c r="I179" s="223"/>
      <c r="J179" s="227" t="s">
        <v>7</v>
      </c>
      <c r="K179" s="45" t="str">
        <f>IFERROR(LARGE((AL179:DA179),1),"")</f>
        <v/>
      </c>
      <c r="L179" s="1" t="str">
        <f>IFERROR(LARGE((AL179:DA179),2),"")</f>
        <v/>
      </c>
      <c r="M179" s="1" t="str">
        <f>IFERROR(LARGE((AL179:DA179),3),"")</f>
        <v/>
      </c>
      <c r="N179" s="1" t="str">
        <f>IFERROR(LARGE((AL179:DA179),4),"")</f>
        <v/>
      </c>
      <c r="O179" s="46" t="str">
        <f>IFERROR(LARGE((AL179:DA179),5),"")</f>
        <v/>
      </c>
      <c r="P179" s="1"/>
      <c r="Q179" s="56" t="str">
        <f t="shared" ref="Q179" si="601">IFERROR(AVERAGEIF(K179:O179,"&gt;0"),"")</f>
        <v/>
      </c>
      <c r="R179" s="57" t="str">
        <f t="shared" ref="R179" si="602">IF(SUM(AF180:AJ180,K180:O180)=0,"",SUM(AF180:AJ180,K180:O180))</f>
        <v/>
      </c>
      <c r="T179" s="5" t="str">
        <f t="shared" ref="T179" si="603">IF(U179="","",1)</f>
        <v/>
      </c>
      <c r="U179" s="4" t="str">
        <f t="shared" ref="U179" si="604">IF(SUM(Q179:R179)=0,"",SUM(Q179:R179))</f>
        <v/>
      </c>
      <c r="V179" s="6" t="str">
        <f t="shared" ref="V179" si="605">IF(U179="","",1)</f>
        <v/>
      </c>
      <c r="X179" s="60" t="str">
        <f t="shared" ref="X179" si="606">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t="s">
        <v>7</v>
      </c>
      <c r="CX179" s="62" t="s">
        <v>7</v>
      </c>
      <c r="CY179" s="62" t="s">
        <v>7</v>
      </c>
      <c r="CZ179" s="62" t="s">
        <v>7</v>
      </c>
      <c r="DA179" s="62" t="s">
        <v>7</v>
      </c>
      <c r="DB179" s="117"/>
      <c r="DC179" s="60" t="str">
        <f>IF(AD179="Athlete Name","",AD179)</f>
        <v/>
      </c>
      <c r="DD179" s="46">
        <v>45</v>
      </c>
      <c r="DE179" s="88"/>
    </row>
    <row r="180" spans="2:109" x14ac:dyDescent="0.35">
      <c r="B180" s="71"/>
      <c r="C180" s="314"/>
      <c r="D180" s="212"/>
      <c r="E180" s="213"/>
      <c r="F180" s="223"/>
      <c r="G180" s="214"/>
      <c r="H180" s="202"/>
      <c r="I180" s="223" t="str">
        <f>IF(SUM(AF180:AJ180)=0,"",SUM(AF180:AJ180))</f>
        <v/>
      </c>
      <c r="J180" s="227" t="s">
        <v>12</v>
      </c>
      <c r="K180" s="45" t="str">
        <f>IFERROR(LARGE((AL180:DA180),1),"")</f>
        <v/>
      </c>
      <c r="L180" s="1" t="str">
        <f>IFERROR(LARGE((AL180:DA180),2),"")</f>
        <v/>
      </c>
      <c r="M180" s="1" t="str">
        <f>IFERROR(LARGE((AL180:DA180),3),"")</f>
        <v/>
      </c>
      <c r="N180" s="1" t="str">
        <f>IFERROR(LARGE((AL180:DA180),4),"")</f>
        <v/>
      </c>
      <c r="O180" s="46" t="str">
        <f>IFERROR(LARGE((AL180:DA180),5),"")</f>
        <v/>
      </c>
      <c r="P180" s="1"/>
      <c r="Q180" s="56"/>
      <c r="R180" s="57"/>
      <c r="T180" s="5" t="str">
        <f t="shared" ref="T180" si="607">IF(U179="","",1)</f>
        <v/>
      </c>
      <c r="U180" s="126" t="str">
        <f t="shared" ref="U180" si="608">IF(U179="","",1)</f>
        <v/>
      </c>
      <c r="V180" s="6" t="str">
        <f t="shared" ref="V180" si="609">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45" t="s">
        <v>12</v>
      </c>
      <c r="CZ180" s="45" t="s">
        <v>12</v>
      </c>
      <c r="DA180" s="45" t="s">
        <v>12</v>
      </c>
      <c r="DB180" s="117"/>
      <c r="DC180" s="60"/>
      <c r="DD180" s="46"/>
      <c r="DE180" s="88"/>
    </row>
    <row r="181" spans="2:109" s="39" customFormat="1" ht="8.5" customHeight="1" thickBot="1" x14ac:dyDescent="0.4">
      <c r="B181" s="102"/>
      <c r="C181" s="315"/>
      <c r="D181" s="218"/>
      <c r="E181" s="216"/>
      <c r="F181" s="226"/>
      <c r="G181" s="219"/>
      <c r="H181" s="228"/>
      <c r="I181" s="226"/>
      <c r="J181" s="228"/>
      <c r="K181" s="101"/>
      <c r="L181" s="99"/>
      <c r="M181" s="99"/>
      <c r="N181" s="99"/>
      <c r="O181" s="100"/>
      <c r="Q181" s="114"/>
      <c r="R181" s="100"/>
      <c r="T181" s="120" t="str">
        <f t="shared" ref="T181" si="610">IF(U179="","",1)</f>
        <v/>
      </c>
      <c r="U181" s="39" t="str">
        <f t="shared" ref="U181" si="611">IF(U179="","",1)</f>
        <v/>
      </c>
      <c r="V181" s="121" t="str">
        <f t="shared" ref="V181" si="612">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6"/>
      <c r="DC181" s="158"/>
      <c r="DD181" s="97"/>
      <c r="DE181" s="105"/>
    </row>
    <row r="182" spans="2:109" ht="15" thickTop="1" x14ac:dyDescent="0.35">
      <c r="B182" s="71"/>
      <c r="C182" s="316"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48" t="s">
        <v>9</v>
      </c>
      <c r="AG182" s="348"/>
      <c r="AH182" s="348"/>
      <c r="AI182" s="348"/>
      <c r="AJ182" s="348"/>
      <c r="AL182" s="3">
        <f t="shared" ref="AL182" si="613">AL13</f>
        <v>0</v>
      </c>
      <c r="AM182" s="3">
        <f t="shared" ref="AM182:AU182" si="614">AM13</f>
        <v>2022</v>
      </c>
      <c r="AN182" s="3">
        <f t="shared" si="614"/>
        <v>2022</v>
      </c>
      <c r="AO182" s="3">
        <f t="shared" si="614"/>
        <v>2022</v>
      </c>
      <c r="AP182" s="3">
        <f t="shared" si="614"/>
        <v>2022</v>
      </c>
      <c r="AQ182" s="3">
        <f t="shared" si="614"/>
        <v>2023</v>
      </c>
      <c r="AR182" s="3">
        <f t="shared" si="614"/>
        <v>2023</v>
      </c>
      <c r="AS182" s="3">
        <f t="shared" si="614"/>
        <v>2023</v>
      </c>
      <c r="AT182" s="3">
        <f t="shared" si="614"/>
        <v>2023</v>
      </c>
      <c r="AU182" s="3">
        <f t="shared" si="614"/>
        <v>2023</v>
      </c>
      <c r="AV182" s="3">
        <f t="shared" ref="AV182:DA182" si="615">AV13</f>
        <v>2023</v>
      </c>
      <c r="AW182" s="3">
        <f t="shared" ref="AW182:CZ182" si="616">AW13</f>
        <v>2023</v>
      </c>
      <c r="AX182" s="3">
        <f t="shared" ref="AX182:AZ182" si="617">AX13</f>
        <v>2023</v>
      </c>
      <c r="AY182" s="3">
        <f t="shared" si="617"/>
        <v>2023</v>
      </c>
      <c r="AZ182" s="3">
        <f t="shared" si="617"/>
        <v>2023</v>
      </c>
      <c r="BA182" s="3">
        <f t="shared" ref="BA182:CD182" si="618">BA13</f>
        <v>2023</v>
      </c>
      <c r="BB182" s="3">
        <f t="shared" si="618"/>
        <v>2023</v>
      </c>
      <c r="BC182" s="3">
        <f t="shared" si="618"/>
        <v>2023</v>
      </c>
      <c r="BD182" s="3">
        <f t="shared" si="618"/>
        <v>2023</v>
      </c>
      <c r="BE182" s="3">
        <f t="shared" si="618"/>
        <v>2023</v>
      </c>
      <c r="BF182" s="3">
        <f t="shared" si="618"/>
        <v>2023</v>
      </c>
      <c r="BG182" s="3">
        <f t="shared" ref="BG182:BX182" si="619">BG13</f>
        <v>2023</v>
      </c>
      <c r="BH182" s="3">
        <f t="shared" si="619"/>
        <v>2023</v>
      </c>
      <c r="BI182" s="3">
        <f t="shared" si="619"/>
        <v>2023</v>
      </c>
      <c r="BJ182" s="3">
        <f t="shared" si="619"/>
        <v>2023</v>
      </c>
      <c r="BK182" s="3">
        <f t="shared" si="619"/>
        <v>2023</v>
      </c>
      <c r="BL182" s="3">
        <f t="shared" si="619"/>
        <v>2023</v>
      </c>
      <c r="BM182" s="3">
        <f t="shared" ref="BM182:BQ182" si="620">BM13</f>
        <v>2023</v>
      </c>
      <c r="BN182" s="3">
        <f t="shared" si="620"/>
        <v>2023</v>
      </c>
      <c r="BO182" s="3">
        <f t="shared" si="620"/>
        <v>2023</v>
      </c>
      <c r="BP182" s="3">
        <f t="shared" si="620"/>
        <v>2023</v>
      </c>
      <c r="BQ182" s="3">
        <f t="shared" si="620"/>
        <v>2023</v>
      </c>
      <c r="BR182" s="3">
        <f t="shared" si="619"/>
        <v>2023</v>
      </c>
      <c r="BS182" s="3">
        <f t="shared" si="619"/>
        <v>2023</v>
      </c>
      <c r="BT182" s="3">
        <f t="shared" si="619"/>
        <v>2023</v>
      </c>
      <c r="BU182" s="3">
        <f t="shared" si="619"/>
        <v>2023</v>
      </c>
      <c r="BV182" s="3">
        <f t="shared" si="619"/>
        <v>2023</v>
      </c>
      <c r="BW182" s="3">
        <f t="shared" si="619"/>
        <v>2023</v>
      </c>
      <c r="BX182" s="3">
        <f t="shared" si="619"/>
        <v>2023</v>
      </c>
      <c r="BY182" s="3">
        <f t="shared" si="618"/>
        <v>2023</v>
      </c>
      <c r="BZ182" s="3">
        <f t="shared" ref="BZ182:CB182" si="621">BZ13</f>
        <v>2023</v>
      </c>
      <c r="CA182" s="3">
        <f t="shared" si="621"/>
        <v>2023</v>
      </c>
      <c r="CB182" s="3">
        <f t="shared" si="621"/>
        <v>2023</v>
      </c>
      <c r="CC182" s="3">
        <f t="shared" si="618"/>
        <v>2023</v>
      </c>
      <c r="CD182" s="3">
        <f t="shared" si="618"/>
        <v>2023</v>
      </c>
      <c r="CE182" s="3">
        <f t="shared" ref="CE182:CK182" si="622">CE13</f>
        <v>2023</v>
      </c>
      <c r="CF182" s="3">
        <f t="shared" si="622"/>
        <v>2023</v>
      </c>
      <c r="CG182" s="3">
        <f t="shared" si="622"/>
        <v>2023</v>
      </c>
      <c r="CH182" s="3">
        <f t="shared" ref="CH182:CJ182" si="623">CH13</f>
        <v>2023</v>
      </c>
      <c r="CI182" s="3">
        <f t="shared" si="623"/>
        <v>2023</v>
      </c>
      <c r="CJ182" s="3">
        <f t="shared" si="623"/>
        <v>2023</v>
      </c>
      <c r="CK182" s="3">
        <f t="shared" si="622"/>
        <v>2023</v>
      </c>
      <c r="CL182" s="3">
        <f t="shared" ref="CL182:CQ182" si="624">CL13</f>
        <v>2023</v>
      </c>
      <c r="CM182" s="3">
        <f t="shared" si="624"/>
        <v>2023</v>
      </c>
      <c r="CN182" s="3">
        <f t="shared" si="624"/>
        <v>2023</v>
      </c>
      <c r="CO182" s="3">
        <f t="shared" si="624"/>
        <v>2023</v>
      </c>
      <c r="CP182" s="3">
        <f t="shared" si="624"/>
        <v>2023</v>
      </c>
      <c r="CQ182" s="3">
        <f t="shared" si="624"/>
        <v>2023</v>
      </c>
      <c r="CR182" s="3">
        <f t="shared" ref="CR182:CY182" si="625">CR13</f>
        <v>2023</v>
      </c>
      <c r="CS182" s="3">
        <f t="shared" si="625"/>
        <v>2023</v>
      </c>
      <c r="CT182" s="3">
        <f t="shared" si="625"/>
        <v>2023</v>
      </c>
      <c r="CU182" s="3" t="str">
        <f t="shared" si="625"/>
        <v>Year</v>
      </c>
      <c r="CV182" s="3" t="str">
        <f t="shared" ref="CV182:CX182" si="626">CV13</f>
        <v>Year</v>
      </c>
      <c r="CW182" s="3" t="str">
        <f t="shared" si="626"/>
        <v>Year</v>
      </c>
      <c r="CX182" s="3" t="str">
        <f t="shared" si="626"/>
        <v>Year</v>
      </c>
      <c r="CY182" s="3" t="str">
        <f t="shared" si="625"/>
        <v>Year</v>
      </c>
      <c r="CZ182" s="3" t="str">
        <f t="shared" si="616"/>
        <v>Year</v>
      </c>
      <c r="DA182" s="3" t="str">
        <f t="shared" si="615"/>
        <v>Year</v>
      </c>
      <c r="DB182" s="3"/>
      <c r="DD182" s="46"/>
      <c r="DE182" s="88"/>
    </row>
    <row r="183" spans="2:109" x14ac:dyDescent="0.35">
      <c r="B183" s="71"/>
      <c r="C183" s="316" t="s">
        <v>35</v>
      </c>
      <c r="D183" s="202"/>
      <c r="E183" s="202"/>
      <c r="F183" s="204" t="s">
        <v>1</v>
      </c>
      <c r="G183" s="204" t="s">
        <v>3</v>
      </c>
      <c r="H183" s="204"/>
      <c r="I183" s="204" t="s">
        <v>12</v>
      </c>
      <c r="J183" s="202"/>
      <c r="K183" s="347" t="s">
        <v>36</v>
      </c>
      <c r="L183" s="347"/>
      <c r="M183" s="347"/>
      <c r="N183" s="347"/>
      <c r="O183" s="347"/>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 si="627">AL14</f>
        <v>0</v>
      </c>
      <c r="AM183" s="3" t="str">
        <f t="shared" ref="AM183:AU183" si="628">AM14</f>
        <v>December</v>
      </c>
      <c r="AN183" s="3" t="str">
        <f t="shared" si="628"/>
        <v>December</v>
      </c>
      <c r="AO183" s="3" t="str">
        <f t="shared" si="628"/>
        <v>December</v>
      </c>
      <c r="AP183" s="3" t="str">
        <f t="shared" si="628"/>
        <v>December</v>
      </c>
      <c r="AQ183" s="3" t="str">
        <f t="shared" si="628"/>
        <v>January</v>
      </c>
      <c r="AR183" s="3" t="str">
        <f t="shared" si="628"/>
        <v>Januray</v>
      </c>
      <c r="AS183" s="3" t="str">
        <f t="shared" si="628"/>
        <v>January</v>
      </c>
      <c r="AT183" s="3" t="str">
        <f t="shared" si="628"/>
        <v>January</v>
      </c>
      <c r="AU183" s="3" t="str">
        <f t="shared" si="628"/>
        <v>January</v>
      </c>
      <c r="AV183" s="3" t="str">
        <f t="shared" ref="AV183:DA183" si="629">AV14</f>
        <v>January</v>
      </c>
      <c r="AW183" s="3" t="str">
        <f t="shared" ref="AW183:CZ183" si="630">AW14</f>
        <v>February</v>
      </c>
      <c r="AX183" s="3" t="str">
        <f t="shared" ref="AX183:AZ183" si="631">AX14</f>
        <v>March</v>
      </c>
      <c r="AY183" s="3" t="str">
        <f t="shared" si="631"/>
        <v>March</v>
      </c>
      <c r="AZ183" s="3" t="str">
        <f t="shared" si="631"/>
        <v>March</v>
      </c>
      <c r="BA183" s="3" t="str">
        <f t="shared" ref="BA183:CD183" si="632">BA14</f>
        <v>March</v>
      </c>
      <c r="BB183" s="3" t="str">
        <f t="shared" si="632"/>
        <v>March</v>
      </c>
      <c r="BC183" s="3" t="str">
        <f t="shared" si="632"/>
        <v>March</v>
      </c>
      <c r="BD183" s="3" t="str">
        <f t="shared" si="632"/>
        <v>March</v>
      </c>
      <c r="BE183" s="3" t="str">
        <f t="shared" si="632"/>
        <v>April</v>
      </c>
      <c r="BF183" s="3" t="str">
        <f t="shared" si="632"/>
        <v>April</v>
      </c>
      <c r="BG183" s="3" t="str">
        <f t="shared" ref="BG183:BX183" si="633">BG14</f>
        <v>April</v>
      </c>
      <c r="BH183" s="3" t="str">
        <f t="shared" si="633"/>
        <v>April</v>
      </c>
      <c r="BI183" s="3" t="str">
        <f t="shared" si="633"/>
        <v>April</v>
      </c>
      <c r="BJ183" s="3" t="str">
        <f t="shared" si="633"/>
        <v>April</v>
      </c>
      <c r="BK183" s="3" t="str">
        <f t="shared" si="633"/>
        <v>April</v>
      </c>
      <c r="BL183" s="3" t="str">
        <f t="shared" si="633"/>
        <v>April</v>
      </c>
      <c r="BM183" s="3" t="str">
        <f t="shared" ref="BM183:BQ183" si="634">BM14</f>
        <v>April</v>
      </c>
      <c r="BN183" s="3" t="str">
        <f t="shared" si="634"/>
        <v>April</v>
      </c>
      <c r="BO183" s="3" t="str">
        <f t="shared" si="634"/>
        <v>April</v>
      </c>
      <c r="BP183" s="3" t="str">
        <f t="shared" si="634"/>
        <v>May</v>
      </c>
      <c r="BQ183" s="3" t="str">
        <f t="shared" si="634"/>
        <v>May</v>
      </c>
      <c r="BR183" s="3" t="str">
        <f t="shared" si="633"/>
        <v>May</v>
      </c>
      <c r="BS183" s="3" t="str">
        <f t="shared" si="633"/>
        <v>May</v>
      </c>
      <c r="BT183" s="3" t="str">
        <f t="shared" si="633"/>
        <v>May</v>
      </c>
      <c r="BU183" s="3" t="str">
        <f t="shared" si="633"/>
        <v>May</v>
      </c>
      <c r="BV183" s="3" t="str">
        <f t="shared" si="633"/>
        <v>June</v>
      </c>
      <c r="BW183" s="3" t="str">
        <f t="shared" si="633"/>
        <v>June</v>
      </c>
      <c r="BX183" s="3" t="str">
        <f t="shared" si="633"/>
        <v>June</v>
      </c>
      <c r="BY183" s="3" t="str">
        <f t="shared" si="632"/>
        <v>June</v>
      </c>
      <c r="BZ183" s="3" t="str">
        <f t="shared" ref="BZ183:CB183" si="635">BZ14</f>
        <v>July</v>
      </c>
      <c r="CA183" s="3" t="str">
        <f t="shared" si="635"/>
        <v>July</v>
      </c>
      <c r="CB183" s="3" t="str">
        <f t="shared" si="635"/>
        <v>July</v>
      </c>
      <c r="CC183" s="3" t="str">
        <f t="shared" si="632"/>
        <v>July</v>
      </c>
      <c r="CD183" s="3" t="str">
        <f t="shared" si="632"/>
        <v>July</v>
      </c>
      <c r="CE183" s="3" t="str">
        <f t="shared" ref="CE183:CK183" si="636">CE14</f>
        <v>Aug</v>
      </c>
      <c r="CF183" s="3" t="str">
        <f t="shared" si="636"/>
        <v>Aug</v>
      </c>
      <c r="CG183" s="3" t="str">
        <f t="shared" si="636"/>
        <v>Sept</v>
      </c>
      <c r="CH183" s="3" t="str">
        <f t="shared" ref="CH183:CJ183" si="637">CH14</f>
        <v>Sept</v>
      </c>
      <c r="CI183" s="3" t="str">
        <f t="shared" si="637"/>
        <v>Sept</v>
      </c>
      <c r="CJ183" s="3" t="str">
        <f t="shared" si="637"/>
        <v>Sept</v>
      </c>
      <c r="CK183" s="3" t="str">
        <f t="shared" si="636"/>
        <v>Oct</v>
      </c>
      <c r="CL183" s="3" t="str">
        <f t="shared" ref="CL183:CQ183" si="638">CL14</f>
        <v>Oct</v>
      </c>
      <c r="CM183" s="3" t="str">
        <f t="shared" si="638"/>
        <v>Oct</v>
      </c>
      <c r="CN183" s="3" t="str">
        <f t="shared" si="638"/>
        <v>Oct</v>
      </c>
      <c r="CO183" s="3" t="str">
        <f t="shared" si="638"/>
        <v>Nov</v>
      </c>
      <c r="CP183" s="3" t="str">
        <f t="shared" si="638"/>
        <v>Nov</v>
      </c>
      <c r="CQ183" s="3" t="str">
        <f t="shared" si="638"/>
        <v>Nov</v>
      </c>
      <c r="CR183" s="3" t="str">
        <f t="shared" ref="CR183:CY183" si="639">CR14</f>
        <v>Nov</v>
      </c>
      <c r="CS183" s="3" t="str">
        <f t="shared" si="639"/>
        <v>Nov</v>
      </c>
      <c r="CT183" s="3" t="str">
        <f t="shared" si="639"/>
        <v>Nov</v>
      </c>
      <c r="CU183" s="3" t="str">
        <f t="shared" si="639"/>
        <v>Month</v>
      </c>
      <c r="CV183" s="3" t="str">
        <f t="shared" ref="CV183:CX183" si="640">CV14</f>
        <v>Month</v>
      </c>
      <c r="CW183" s="3" t="str">
        <f t="shared" si="640"/>
        <v>Month</v>
      </c>
      <c r="CX183" s="3" t="str">
        <f t="shared" si="640"/>
        <v>Month</v>
      </c>
      <c r="CY183" s="3" t="str">
        <f t="shared" si="639"/>
        <v>Month</v>
      </c>
      <c r="CZ183" s="3" t="str">
        <f t="shared" si="630"/>
        <v>Month</v>
      </c>
      <c r="DA183" s="3" t="str">
        <f t="shared" si="629"/>
        <v>Month</v>
      </c>
      <c r="DB183" s="3"/>
      <c r="DD183" s="46"/>
      <c r="DE183" s="88"/>
    </row>
    <row r="184" spans="2:109"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 si="641">AL15</f>
        <v xml:space="preserve"> </v>
      </c>
      <c r="AM184" s="3" t="str">
        <f t="shared" ref="AM184:AU184" si="642">AM15</f>
        <v>WAG1</v>
      </c>
      <c r="AN184" s="3" t="str">
        <f t="shared" si="642"/>
        <v>WAG2</v>
      </c>
      <c r="AO184" s="3" t="str">
        <f t="shared" si="642"/>
        <v>WAG3</v>
      </c>
      <c r="AP184" s="3" t="str">
        <f t="shared" si="642"/>
        <v>OTC PTO</v>
      </c>
      <c r="AQ184" s="3" t="str">
        <f t="shared" si="642"/>
        <v>Elva 1</v>
      </c>
      <c r="AR184" s="3" t="str">
        <f t="shared" si="642"/>
        <v>Elva 2</v>
      </c>
      <c r="AS184" s="3" t="str">
        <f t="shared" si="642"/>
        <v>Meyton 1</v>
      </c>
      <c r="AT184" s="3" t="str">
        <f t="shared" si="642"/>
        <v>Meyton 2</v>
      </c>
      <c r="AU184" s="3" t="str">
        <f t="shared" si="642"/>
        <v>H&amp;N 1</v>
      </c>
      <c r="AV184" s="3" t="str">
        <f t="shared" ref="AV184:DA184" si="643">AV15</f>
        <v>H&amp;N 2</v>
      </c>
      <c r="AW184" s="3" t="str">
        <f t="shared" ref="AW184:CZ184" si="644">AW15</f>
        <v>Cairo WC</v>
      </c>
      <c r="AX184" s="3" t="str">
        <f t="shared" ref="AX184:AZ184" si="645">AX15</f>
        <v>NCAA Champ</v>
      </c>
      <c r="AY184" s="3" t="str">
        <f t="shared" si="645"/>
        <v>CMP Monthly</v>
      </c>
      <c r="AZ184" s="3" t="str">
        <f t="shared" si="645"/>
        <v>NTCSC monthly</v>
      </c>
      <c r="BA184" s="3" t="str">
        <f t="shared" ref="BA184:CC184" si="646">BA15</f>
        <v>Bhopal WC</v>
      </c>
      <c r="BB184" s="3" t="str">
        <f t="shared" si="646"/>
        <v>Mountaineer Open</v>
      </c>
      <c r="BC184" s="3" t="str">
        <f t="shared" si="646"/>
        <v>Mountaineer Open</v>
      </c>
      <c r="BD184" s="3" t="str">
        <f t="shared" si="646"/>
        <v>Mountaineer Open</v>
      </c>
      <c r="BE184" s="3" t="str">
        <f t="shared" si="646"/>
        <v>Akron Open</v>
      </c>
      <c r="BF184" s="3" t="str">
        <f t="shared" si="646"/>
        <v>Akron Open</v>
      </c>
      <c r="BG184" s="3" t="str">
        <f t="shared" ref="BG184:BX184" si="647">BG15</f>
        <v>Akron Open</v>
      </c>
      <c r="BH184" s="3" t="str">
        <f t="shared" si="647"/>
        <v>Akron Open</v>
      </c>
      <c r="BI184" s="3" t="str">
        <f t="shared" si="647"/>
        <v>Akron Open</v>
      </c>
      <c r="BJ184" s="3" t="str">
        <f t="shared" si="647"/>
        <v>Akron Open</v>
      </c>
      <c r="BK184" s="3" t="str">
        <f t="shared" si="647"/>
        <v>Akron Open</v>
      </c>
      <c r="BL184" s="3" t="str">
        <f t="shared" si="647"/>
        <v>Junior Olympics</v>
      </c>
      <c r="BM184" s="3" t="str">
        <f t="shared" ref="BM184:BQ184" si="648">BM15</f>
        <v>Junior Olympics</v>
      </c>
      <c r="BN184" s="3" t="str">
        <f t="shared" si="648"/>
        <v>Lima WC</v>
      </c>
      <c r="BO184" s="3" t="str">
        <f t="shared" si="648"/>
        <v>Lapua IWK Berlin</v>
      </c>
      <c r="BP184" s="3" t="str">
        <f t="shared" si="648"/>
        <v>ISCH Hannover</v>
      </c>
      <c r="BQ184" s="3" t="str">
        <f t="shared" si="648"/>
        <v>Pilsen Liberation</v>
      </c>
      <c r="BR184" s="3" t="str">
        <f t="shared" si="647"/>
        <v>Baku WC</v>
      </c>
      <c r="BS184" s="3" t="str">
        <f t="shared" si="647"/>
        <v>NTCSC PTO</v>
      </c>
      <c r="BT184" s="3" t="str">
        <f t="shared" si="647"/>
        <v>NTCSC PTO</v>
      </c>
      <c r="BU184" s="3" t="str">
        <f t="shared" si="647"/>
        <v>NTCSC PTO</v>
      </c>
      <c r="BV184" s="3" t="str">
        <f t="shared" si="647"/>
        <v>Camp Perry Open</v>
      </c>
      <c r="BW184" s="3" t="str">
        <f t="shared" si="647"/>
        <v>Camp Perry Open</v>
      </c>
      <c r="BX184" s="3" t="str">
        <f t="shared" si="647"/>
        <v>USASNC</v>
      </c>
      <c r="BY184" s="3" t="str">
        <f t="shared" si="646"/>
        <v>USASNC</v>
      </c>
      <c r="BZ184" s="3" t="str">
        <f t="shared" ref="BZ184:CB184" si="649">BZ15</f>
        <v>Pan Am Tryout</v>
      </c>
      <c r="CA184" s="3" t="str">
        <f t="shared" si="649"/>
        <v>Pan Am Tryout</v>
      </c>
      <c r="CB184" s="3" t="str">
        <f t="shared" si="649"/>
        <v>CMP Nat'l</v>
      </c>
      <c r="CC184" s="3" t="str">
        <f t="shared" si="646"/>
        <v>CMP Nat'l</v>
      </c>
      <c r="CD184" s="3" t="str">
        <f>CD15</f>
        <v>Jr World Champ</v>
      </c>
      <c r="CE184" s="3" t="str">
        <f t="shared" ref="CE184:CK184" si="650">CE15</f>
        <v>Baku World Champ</v>
      </c>
      <c r="CF184" s="3" t="str">
        <f t="shared" si="650"/>
        <v>NTCSC PTO</v>
      </c>
      <c r="CG184" s="3" t="str">
        <f t="shared" si="650"/>
        <v>Rio WC</v>
      </c>
      <c r="CH184" s="3" t="str">
        <f t="shared" ref="CH184:CJ184" si="651">CH15</f>
        <v>Zippy Open</v>
      </c>
      <c r="CI184" s="3" t="str">
        <f t="shared" si="651"/>
        <v>Zippy Open</v>
      </c>
      <c r="CJ184" s="3" t="str">
        <f t="shared" si="651"/>
        <v>CMP Monthly</v>
      </c>
      <c r="CK184" s="3" t="str">
        <f t="shared" si="650"/>
        <v>Oly Tryout 1</v>
      </c>
      <c r="CL184" s="3" t="str">
        <f t="shared" ref="CL184:CQ184" si="652">CL15</f>
        <v>Oly Tryout 1</v>
      </c>
      <c r="CM184" s="3" t="str">
        <f t="shared" si="652"/>
        <v>Pan Am Games</v>
      </c>
      <c r="CN184" s="3" t="str">
        <f t="shared" si="652"/>
        <v>NTCSC Monthly PTO</v>
      </c>
      <c r="CO184" s="3" t="str">
        <f t="shared" si="652"/>
        <v>Dixie Double</v>
      </c>
      <c r="CP184" s="3" t="str">
        <f t="shared" si="652"/>
        <v>Dixie Double</v>
      </c>
      <c r="CQ184" s="3" t="str">
        <f t="shared" si="652"/>
        <v>NTCSC PTO</v>
      </c>
      <c r="CR184" s="3" t="str">
        <f t="shared" ref="CR184:CY184" si="653">CR15</f>
        <v xml:space="preserve">WVU Walther Cup </v>
      </c>
      <c r="CS184" s="3" t="str">
        <f t="shared" si="653"/>
        <v xml:space="preserve">WVU Walther Cup </v>
      </c>
      <c r="CT184" s="3" t="str">
        <f t="shared" si="653"/>
        <v xml:space="preserve">WVU Walther Cup </v>
      </c>
      <c r="CU184" s="3" t="str">
        <f t="shared" si="653"/>
        <v>Event 61</v>
      </c>
      <c r="CV184" s="3" t="str">
        <f t="shared" ref="CV184:CX184" si="654">CV15</f>
        <v>Event 62</v>
      </c>
      <c r="CW184" s="3" t="str">
        <f t="shared" si="654"/>
        <v>Event 63</v>
      </c>
      <c r="CX184" s="3" t="str">
        <f t="shared" si="654"/>
        <v>Event 64</v>
      </c>
      <c r="CY184" s="3" t="str">
        <f t="shared" si="653"/>
        <v>Event 65</v>
      </c>
      <c r="CZ184" s="3" t="str">
        <f t="shared" si="644"/>
        <v>Event 66</v>
      </c>
      <c r="DA184" s="3" t="str">
        <f t="shared" si="643"/>
        <v>Event 67</v>
      </c>
      <c r="DB184" s="3"/>
      <c r="DD184" s="46"/>
      <c r="DE184" s="88"/>
    </row>
    <row r="185" spans="2:109"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54"/>
      <c r="DE185" s="88"/>
    </row>
    <row r="186" spans="2:109"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5"/>
      <c r="DE186" s="87"/>
    </row>
  </sheetData>
  <mergeCells count="12">
    <mergeCell ref="AM10:DD10"/>
    <mergeCell ref="D12:X12"/>
    <mergeCell ref="D10:X10"/>
    <mergeCell ref="AF12:AJ12"/>
    <mergeCell ref="K14:O14"/>
    <mergeCell ref="A6:G6"/>
    <mergeCell ref="A7:G7"/>
    <mergeCell ref="A8:G8"/>
    <mergeCell ref="K183:O183"/>
    <mergeCell ref="AF182:AJ182"/>
    <mergeCell ref="K69:O69"/>
    <mergeCell ref="K120:O120"/>
  </mergeCells>
  <phoneticPr fontId="4" type="noConversion"/>
  <conditionalFormatting sqref="Y17:Z17 I17 K17:P17 W17 S17">
    <cfRule type="cellIs" dxfId="8876" priority="10617" operator="between">
      <formula>1</formula>
      <formula>700</formula>
    </cfRule>
  </conditionalFormatting>
  <conditionalFormatting sqref="AV22 DA22 AL22 AL26 AL30">
    <cfRule type="cellIs" dxfId="8875" priority="10614" operator="greaterThan">
      <formula>0.05</formula>
    </cfRule>
  </conditionalFormatting>
  <conditionalFormatting sqref="AV26 DA26">
    <cfRule type="cellIs" dxfId="8874" priority="10612" operator="greaterThan">
      <formula>0.05</formula>
    </cfRule>
  </conditionalFormatting>
  <conditionalFormatting sqref="AV30 DA30">
    <cfRule type="cellIs" dxfId="8873" priority="10610" operator="greaterThan">
      <formula>0.05</formula>
    </cfRule>
  </conditionalFormatting>
  <conditionalFormatting sqref="AV34 DA34 AL34 AL38 AL42 AL50 AL54 AL58 AL62 AL66 AL73 AL77 AL81 AL85 AL89 AL93 AL97 AL101 AL105 AL109 AL113 AL117 AL46 AL124 AL128 AL132 AL136 AL140 AL144 AL148 AL152 AL156 AL160 AL164 AL168 AL172 AL176 AL180">
    <cfRule type="cellIs" dxfId="8872" priority="10608" operator="greaterThan">
      <formula>0.05</formula>
    </cfRule>
  </conditionalFormatting>
  <conditionalFormatting sqref="AV38 DA38">
    <cfRule type="cellIs" dxfId="8871" priority="10606" operator="greaterThan">
      <formula>0.05</formula>
    </cfRule>
  </conditionalFormatting>
  <conditionalFormatting sqref="AV18 DA18">
    <cfRule type="cellIs" dxfId="8870" priority="10605" operator="greaterThan">
      <formula>0.05</formula>
    </cfRule>
  </conditionalFormatting>
  <conditionalFormatting sqref="AV42 AV50 AV54 AV58 AV62 AV66 AV46 AV73 AV77 AV81 AV85 AV89 AV93 AV97 AV101 AV105 AV109 AV113 AV117 DA117 DA113 DA109 DA105 DA101 DA97 DA93 DA89 DA85 DA81 DA77 DA73 DA46 DA66 DA62 DA58 DA54 DA50 DA42">
    <cfRule type="cellIs" dxfId="8869" priority="10602" operator="greaterThan">
      <formula>0.05</formula>
    </cfRule>
  </conditionalFormatting>
  <conditionalFormatting sqref="O76:P76">
    <cfRule type="cellIs" dxfId="8868" priority="10599" operator="between">
      <formula>1</formula>
      <formula>700</formula>
    </cfRule>
    <cfRule type="cellIs" dxfId="8867" priority="10601"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8866" priority="10600"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8865" priority="10594" operator="greaterThan">
      <formula>0.05</formula>
    </cfRule>
  </conditionalFormatting>
  <conditionalFormatting sqref="Q4">
    <cfRule type="cellIs" dxfId="8864" priority="10586" operator="greaterThan">
      <formula>100</formula>
    </cfRule>
  </conditionalFormatting>
  <conditionalFormatting sqref="Q3">
    <cfRule type="cellIs" dxfId="8863" priority="10583" operator="between">
      <formula>1</formula>
      <formula>700</formula>
    </cfRule>
  </conditionalFormatting>
  <conditionalFormatting sqref="R122:R180 R16:R67 R71:R117">
    <cfRule type="cellIs" dxfId="8862" priority="10581" operator="between">
      <formula>0.05</formula>
      <formula>100</formula>
    </cfRule>
  </conditionalFormatting>
  <conditionalFormatting sqref="U21 U17 U29 U37 U45 U53 U57 U65 U72 U80 U84 U92 U100 U108 U116 U25 U33 U41 U49 U61 U76 U88 U96 U104 U112">
    <cfRule type="cellIs" dxfId="8861" priority="10580" operator="between">
      <formula>0.05</formula>
      <formula>700</formula>
    </cfRule>
  </conditionalFormatting>
  <conditionalFormatting sqref="U22 U18 U30 U38 U46 U54 U58 U66 U73 U81 U85 U93 U101 U109 U117 U26 U34 U42 U50 U62 U77 U89 U97 U105 U113">
    <cfRule type="cellIs" dxfId="8860" priority="10577"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8859" priority="10576" operator="equal">
      <formula>1</formula>
    </cfRule>
  </conditionalFormatting>
  <conditionalFormatting sqref="I18">
    <cfRule type="cellIs" dxfId="8858" priority="10575" operator="between">
      <formula>0.05</formula>
      <formula>100</formula>
    </cfRule>
  </conditionalFormatting>
  <conditionalFormatting sqref="I22">
    <cfRule type="cellIs" dxfId="8857" priority="10574" operator="between">
      <formula>0.05</formula>
      <formula>100</formula>
    </cfRule>
  </conditionalFormatting>
  <conditionalFormatting sqref="I26 I30 I34 I42 I50 I54 I58 I62 I66 I73 I77 I81 I85 I89 I93 I97 I101 I105 I109 I113 I117">
    <cfRule type="cellIs" dxfId="8856" priority="10573"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8855" priority="10567" operator="between">
      <formula>0.05</formula>
      <formula>100</formula>
    </cfRule>
  </conditionalFormatting>
  <conditionalFormatting sqref="AF26 AF30 AF34 AF38 AF42 AF46 AF50 AF54 AF58 AF62 AF66 AF73 AF77 AF81 AF85 AF89 AF93 AF97 AF101 AF105 AF109 AF113 AF117 AF18 AF22">
    <cfRule type="containsText" dxfId="8854" priority="10564" operator="containsText" text="ABP">
      <formula>NOT(ISERROR(SEARCH("ABP",AF18)))</formula>
    </cfRule>
  </conditionalFormatting>
  <conditionalFormatting sqref="AG18:AI18">
    <cfRule type="containsText" dxfId="8853" priority="10563"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8852" priority="10562" operator="containsText" text="ABP">
      <formula>NOT(ISERROR(SEARCH("ABP",AF22)))</formula>
    </cfRule>
  </conditionalFormatting>
  <conditionalFormatting sqref="AJ18">
    <cfRule type="containsText" dxfId="8851" priority="10561" operator="containsText" text="ABP">
      <formula>NOT(ISERROR(SEARCH("ABP",AJ18)))</formula>
    </cfRule>
  </conditionalFormatting>
  <conditionalFormatting sqref="AJ22 AJ26 AJ30 AJ34 AJ38 AJ42 AJ46 AJ50 AJ54 AJ58 AJ62 AJ66 AJ73 AJ77 AJ81 AJ85 AJ89 AJ93 AJ97 AJ101 AJ105 AJ109 AJ113 AJ117">
    <cfRule type="containsText" dxfId="8850" priority="10560" operator="containsText" text="ABP">
      <formula>NOT(ISERROR(SEARCH("ABP",AJ22)))</formula>
    </cfRule>
  </conditionalFormatting>
  <conditionalFormatting sqref="AV18 DA18 AL18">
    <cfRule type="cellIs" dxfId="8849" priority="10559" operator="between">
      <formula>0.5</formula>
      <formula>100</formula>
    </cfRule>
  </conditionalFormatting>
  <conditionalFormatting sqref="AL18">
    <cfRule type="containsText" dxfId="8848" priority="10551" operator="containsText" text="ABP">
      <formula>NOT(ISERROR(SEARCH("ABP",AL18)))</formula>
    </cfRule>
  </conditionalFormatting>
  <conditionalFormatting sqref="AL22">
    <cfRule type="containsText" dxfId="8847" priority="10550" operator="containsText" text="ABP">
      <formula>NOT(ISERROR(SEARCH("ABP",AL22)))</formula>
    </cfRule>
  </conditionalFormatting>
  <conditionalFormatting sqref="AL26">
    <cfRule type="containsText" dxfId="8846" priority="10549" operator="containsText" text="ABP">
      <formula>NOT(ISERROR(SEARCH("ABP",AL26)))</formula>
    </cfRule>
  </conditionalFormatting>
  <conditionalFormatting sqref="AL30">
    <cfRule type="containsText" dxfId="8845" priority="10548" operator="containsText" text="ABP">
      <formula>NOT(ISERROR(SEARCH("ABP",AL30)))</formula>
    </cfRule>
  </conditionalFormatting>
  <conditionalFormatting sqref="AL34 AL38 AL42 AL46 AL50 AL54 AL58 AL62 AL66 AL73 AL77 AL81 AL85 AL89 AL93 AL97 AL101 AL105 AL109 AL113 AL117">
    <cfRule type="containsText" dxfId="8844" priority="10547" operator="containsText" text="ABP">
      <formula>NOT(ISERROR(SEARCH("ABP",AL34)))</formula>
    </cfRule>
  </conditionalFormatting>
  <conditionalFormatting sqref="AV22 AV26 AV30 AV34 AV42 AV50 AV54 AV58 AV62 AV66 AV46 AV38 AV73 AV77 AV81 AV85 AV89 AV93 AV97 AV101 AV105 AV109 AV113 AV117">
    <cfRule type="containsText" dxfId="8843" priority="10546" operator="containsText" text="ABP">
      <formula>NOT(ISERROR(SEARCH("ABP",AV22)))</formula>
    </cfRule>
  </conditionalFormatting>
  <conditionalFormatting sqref="AV18">
    <cfRule type="containsText" dxfId="8842" priority="10545" operator="containsText" text="ABP">
      <formula>NOT(ISERROR(SEARCH("ABP",AV18)))</formula>
    </cfRule>
  </conditionalFormatting>
  <conditionalFormatting sqref="DA18 DA22 DA26 DA30 DA34 DA38 DA42 DA46 DA50 DA54 DA58 DA62 DA66 DA73 DA77 DA81 DA85 DA89 DA93 DA97 DA101 DA105 DA109 DA113 DA117">
    <cfRule type="containsText" dxfId="8841" priority="10544" operator="containsText" text="ABP">
      <formula>NOT(ISERROR(SEARCH("ABP",DA18)))</formula>
    </cfRule>
  </conditionalFormatting>
  <conditionalFormatting sqref="AL25:DA25">
    <cfRule type="containsText" dxfId="8840" priority="9962" operator="containsText" text="Score">
      <formula>NOT(ISERROR(SEARCH("Score",AL25)))</formula>
    </cfRule>
    <cfRule type="cellIs" dxfId="8839" priority="9963" operator="greaterThan">
      <formula>$O$25</formula>
    </cfRule>
    <cfRule type="cellIs" dxfId="8838" priority="9964" operator="equal">
      <formula>$O$25</formula>
    </cfRule>
    <cfRule type="cellIs" dxfId="8837" priority="9965" operator="lessThan">
      <formula>$O$25</formula>
    </cfRule>
  </conditionalFormatting>
  <conditionalFormatting sqref="AL29:DA29">
    <cfRule type="containsText" dxfId="8836" priority="9958" operator="containsText" text="Score">
      <formula>NOT(ISERROR(SEARCH("Score",AL29)))</formula>
    </cfRule>
    <cfRule type="cellIs" dxfId="8835" priority="9959" operator="greaterThan">
      <formula>$O$29</formula>
    </cfRule>
    <cfRule type="cellIs" dxfId="8834" priority="9960" operator="equal">
      <formula>$O$29</formula>
    </cfRule>
    <cfRule type="cellIs" dxfId="8833" priority="9961" operator="lessThan">
      <formula>$O$29</formula>
    </cfRule>
  </conditionalFormatting>
  <conditionalFormatting sqref="AL33:DA33">
    <cfRule type="containsText" dxfId="8832" priority="9954" operator="containsText" text="Score">
      <formula>NOT(ISERROR(SEARCH("Score",AL33)))</formula>
    </cfRule>
    <cfRule type="cellIs" dxfId="8831" priority="9955" operator="greaterThan">
      <formula>$O$33</formula>
    </cfRule>
    <cfRule type="cellIs" dxfId="8830" priority="9956" operator="equal">
      <formula>$O$33</formula>
    </cfRule>
    <cfRule type="cellIs" dxfId="8829" priority="9957" operator="lessThan">
      <formula>$O$33</formula>
    </cfRule>
  </conditionalFormatting>
  <conditionalFormatting sqref="AL37:DA37">
    <cfRule type="containsText" dxfId="8828" priority="9950" operator="containsText" text="Score">
      <formula>NOT(ISERROR(SEARCH("Score",AL37)))</formula>
    </cfRule>
    <cfRule type="cellIs" dxfId="8827" priority="9951" operator="greaterThan">
      <formula>$O$37</formula>
    </cfRule>
    <cfRule type="cellIs" dxfId="8826" priority="9952" operator="equal">
      <formula>$O$37</formula>
    </cfRule>
    <cfRule type="cellIs" dxfId="8825" priority="9953" operator="lessThan">
      <formula>$O$37</formula>
    </cfRule>
  </conditionalFormatting>
  <conditionalFormatting sqref="AL41:DA41">
    <cfRule type="containsText" dxfId="8824" priority="9946" operator="containsText" text="Score">
      <formula>NOT(ISERROR(SEARCH("Score",AL41)))</formula>
    </cfRule>
    <cfRule type="cellIs" dxfId="8823" priority="9947" operator="greaterThan">
      <formula>$O$41</formula>
    </cfRule>
    <cfRule type="cellIs" dxfId="8822" priority="9948" operator="equal">
      <formula>$O$41</formula>
    </cfRule>
    <cfRule type="cellIs" dxfId="8821" priority="9949" operator="lessThan">
      <formula>$O$41</formula>
    </cfRule>
  </conditionalFormatting>
  <conditionalFormatting sqref="AL45:DA45">
    <cfRule type="containsText" dxfId="8820" priority="9942" operator="containsText" text="Score">
      <formula>NOT(ISERROR(SEARCH("Score",AL45)))</formula>
    </cfRule>
    <cfRule type="cellIs" dxfId="8819" priority="9943" operator="greaterThan">
      <formula>$O$45</formula>
    </cfRule>
    <cfRule type="cellIs" dxfId="8818" priority="9944" operator="equal">
      <formula>$O$45</formula>
    </cfRule>
    <cfRule type="cellIs" dxfId="8817" priority="9945" operator="lessThan">
      <formula>$O$45</formula>
    </cfRule>
  </conditionalFormatting>
  <conditionalFormatting sqref="AL49:DA49">
    <cfRule type="containsText" dxfId="8816" priority="9938" operator="containsText" text="Score">
      <formula>NOT(ISERROR(SEARCH("Score",AL49)))</formula>
    </cfRule>
    <cfRule type="cellIs" dxfId="8815" priority="9939" operator="greaterThan">
      <formula>$O$49</formula>
    </cfRule>
    <cfRule type="cellIs" dxfId="8814" priority="9940" operator="equal">
      <formula>$O$49</formula>
    </cfRule>
    <cfRule type="cellIs" dxfId="8813" priority="9941" operator="lessThan">
      <formula>$O$49</formula>
    </cfRule>
  </conditionalFormatting>
  <conditionalFormatting sqref="AL53:DA53">
    <cfRule type="containsText" dxfId="8812" priority="9934" operator="containsText" text="Score">
      <formula>NOT(ISERROR(SEARCH("Score",AL53)))</formula>
    </cfRule>
    <cfRule type="cellIs" dxfId="8811" priority="9935" operator="greaterThan">
      <formula>$O$53</formula>
    </cfRule>
    <cfRule type="cellIs" dxfId="8810" priority="9936" operator="equal">
      <formula>$O$53</formula>
    </cfRule>
    <cfRule type="cellIs" dxfId="8809" priority="9937" operator="lessThan">
      <formula>$O$53</formula>
    </cfRule>
  </conditionalFormatting>
  <conditionalFormatting sqref="AL57:DA57">
    <cfRule type="containsText" dxfId="8808" priority="9926" operator="containsText" text="Score">
      <formula>NOT(ISERROR(SEARCH("Score",AL57)))</formula>
    </cfRule>
    <cfRule type="cellIs" dxfId="8807" priority="9927" operator="greaterThan">
      <formula>$O$57</formula>
    </cfRule>
    <cfRule type="cellIs" dxfId="8806" priority="9928" operator="equal">
      <formula>$O$57</formula>
    </cfRule>
    <cfRule type="cellIs" dxfId="8805" priority="9929" operator="lessThan">
      <formula>$O$57</formula>
    </cfRule>
  </conditionalFormatting>
  <conditionalFormatting sqref="AL61:DA61">
    <cfRule type="containsText" dxfId="8804" priority="9922" operator="containsText" text="Score">
      <formula>NOT(ISERROR(SEARCH("Score",AL61)))</formula>
    </cfRule>
    <cfRule type="cellIs" dxfId="8803" priority="9923" operator="greaterThan">
      <formula>$O$61</formula>
    </cfRule>
    <cfRule type="cellIs" dxfId="8802" priority="9924" operator="equal">
      <formula>$O$61</formula>
    </cfRule>
    <cfRule type="cellIs" dxfId="8801" priority="9925" operator="lessThan">
      <formula>$O$61</formula>
    </cfRule>
  </conditionalFormatting>
  <conditionalFormatting sqref="AL65:DA65">
    <cfRule type="containsText" dxfId="8800" priority="9918" operator="containsText" text="Score">
      <formula>NOT(ISERROR(SEARCH("Score",AL65)))</formula>
    </cfRule>
    <cfRule type="cellIs" dxfId="8799" priority="9919" operator="greaterThan">
      <formula>$O$65</formula>
    </cfRule>
    <cfRule type="cellIs" dxfId="8798" priority="9920" operator="equal">
      <formula>$O$65</formula>
    </cfRule>
    <cfRule type="cellIs" dxfId="8797" priority="9921" operator="lessThan">
      <formula>$O$65</formula>
    </cfRule>
  </conditionalFormatting>
  <conditionalFormatting sqref="AL72:DA72">
    <cfRule type="containsText" dxfId="8796" priority="9902" operator="containsText" text="Score">
      <formula>NOT(ISERROR(SEARCH("Score",AL72)))</formula>
    </cfRule>
    <cfRule type="cellIs" dxfId="8795" priority="9903" operator="greaterThan">
      <formula>$O$72</formula>
    </cfRule>
    <cfRule type="cellIs" dxfId="8794" priority="9904" operator="equal">
      <formula>$O$72</formula>
    </cfRule>
    <cfRule type="cellIs" dxfId="8793" priority="9905" operator="lessThan">
      <formula>$O$72</formula>
    </cfRule>
  </conditionalFormatting>
  <conditionalFormatting sqref="AL76:DA76">
    <cfRule type="containsText" dxfId="8792" priority="9898" operator="containsText" text="Score">
      <formula>NOT(ISERROR(SEARCH("Score",AL76)))</formula>
    </cfRule>
    <cfRule type="cellIs" dxfId="8791" priority="9899" operator="greaterThan">
      <formula>$O$76</formula>
    </cfRule>
    <cfRule type="cellIs" dxfId="8790" priority="9900" operator="equal">
      <formula>$O$76</formula>
    </cfRule>
    <cfRule type="cellIs" dxfId="8789" priority="9901" operator="lessThan">
      <formula>$O$76</formula>
    </cfRule>
  </conditionalFormatting>
  <conditionalFormatting sqref="AL80:DA80">
    <cfRule type="containsText" dxfId="8788" priority="9894" operator="containsText" text="Score">
      <formula>NOT(ISERROR(SEARCH("Score",AL80)))</formula>
    </cfRule>
    <cfRule type="cellIs" dxfId="8787" priority="9895" operator="greaterThan">
      <formula>$O$80</formula>
    </cfRule>
    <cfRule type="cellIs" dxfId="8786" priority="9896" operator="equal">
      <formula>$O$80</formula>
    </cfRule>
    <cfRule type="cellIs" dxfId="8785" priority="9897" operator="lessThan">
      <formula>$O$80</formula>
    </cfRule>
  </conditionalFormatting>
  <conditionalFormatting sqref="AL84:DA84">
    <cfRule type="containsText" dxfId="8784" priority="9886" operator="containsText" text="Score">
      <formula>NOT(ISERROR(SEARCH("Score",AL84)))</formula>
    </cfRule>
    <cfRule type="cellIs" dxfId="8783" priority="9887" operator="greaterThan">
      <formula>$O$84</formula>
    </cfRule>
    <cfRule type="cellIs" dxfId="8782" priority="9888" operator="equal">
      <formula>$O$84</formula>
    </cfRule>
    <cfRule type="cellIs" dxfId="8781" priority="9889" operator="lessThan">
      <formula>$O$84</formula>
    </cfRule>
  </conditionalFormatting>
  <conditionalFormatting sqref="AL88:DA88">
    <cfRule type="containsText" dxfId="8780" priority="9882" operator="containsText" text="Score">
      <formula>NOT(ISERROR(SEARCH("Score",AL88)))</formula>
    </cfRule>
    <cfRule type="cellIs" dxfId="8779" priority="9883" operator="greaterThan">
      <formula>$O$88</formula>
    </cfRule>
    <cfRule type="cellIs" dxfId="8778" priority="9884" operator="equal">
      <formula>$O$88</formula>
    </cfRule>
    <cfRule type="cellIs" dxfId="8777" priority="9885" operator="lessThan">
      <formula>$O$88</formula>
    </cfRule>
  </conditionalFormatting>
  <conditionalFormatting sqref="AL92:DA92">
    <cfRule type="containsText" dxfId="8776" priority="9878" operator="containsText" text="Score">
      <formula>NOT(ISERROR(SEARCH("Score",AL92)))</formula>
    </cfRule>
    <cfRule type="cellIs" dxfId="8775" priority="9879" operator="greaterThan">
      <formula>$O$92</formula>
    </cfRule>
    <cfRule type="cellIs" dxfId="8774" priority="9880" operator="equal">
      <formula>$O$92</formula>
    </cfRule>
    <cfRule type="cellIs" dxfId="8773" priority="9881" operator="lessThan">
      <formula>$O$92</formula>
    </cfRule>
  </conditionalFormatting>
  <conditionalFormatting sqref="AL96:DA96">
    <cfRule type="containsText" dxfId="8772" priority="9874" operator="containsText" text="Score">
      <formula>NOT(ISERROR(SEARCH("Score",AL96)))</formula>
    </cfRule>
    <cfRule type="cellIs" dxfId="8771" priority="9875" operator="greaterThan">
      <formula>$O$96</formula>
    </cfRule>
    <cfRule type="cellIs" dxfId="8770" priority="9876" operator="equal">
      <formula>$O$96</formula>
    </cfRule>
    <cfRule type="cellIs" dxfId="8769" priority="9877" operator="lessThan">
      <formula>$O$96</formula>
    </cfRule>
  </conditionalFormatting>
  <conditionalFormatting sqref="AL100:DA100">
    <cfRule type="containsText" dxfId="8768" priority="9870" operator="containsText" text="Score">
      <formula>NOT(ISERROR(SEARCH("Score",AL100)))</formula>
    </cfRule>
    <cfRule type="cellIs" dxfId="8767" priority="9871" operator="greaterThan">
      <formula>$O$100</formula>
    </cfRule>
    <cfRule type="cellIs" dxfId="8766" priority="9872" operator="equal">
      <formula>$O$100</formula>
    </cfRule>
    <cfRule type="cellIs" dxfId="8765" priority="9873" operator="lessThan">
      <formula>$O$100</formula>
    </cfRule>
  </conditionalFormatting>
  <conditionalFormatting sqref="AL104:DA104">
    <cfRule type="containsText" dxfId="8764" priority="9866" operator="containsText" text="Score">
      <formula>NOT(ISERROR(SEARCH("Score",AL104)))</formula>
    </cfRule>
    <cfRule type="cellIs" dxfId="8763" priority="9867" operator="greaterThan">
      <formula>$O$104</formula>
    </cfRule>
    <cfRule type="cellIs" dxfId="8762" priority="9868" operator="equal">
      <formula>$O$104</formula>
    </cfRule>
    <cfRule type="cellIs" dxfId="8761" priority="9869" operator="lessThan">
      <formula>$O$104</formula>
    </cfRule>
  </conditionalFormatting>
  <conditionalFormatting sqref="AL108:DA108">
    <cfRule type="containsText" dxfId="8760" priority="9862" operator="containsText" text="Score">
      <formula>NOT(ISERROR(SEARCH("Score",AL108)))</formula>
    </cfRule>
    <cfRule type="cellIs" dxfId="8759" priority="9863" operator="greaterThan">
      <formula>$O$108</formula>
    </cfRule>
    <cfRule type="cellIs" dxfId="8758" priority="9864" operator="equal">
      <formula>$O$108</formula>
    </cfRule>
    <cfRule type="cellIs" dxfId="8757" priority="9865" operator="lessThan">
      <formula>$O$108</formula>
    </cfRule>
  </conditionalFormatting>
  <conditionalFormatting sqref="AL112:DA112">
    <cfRule type="containsText" dxfId="8756" priority="9858" operator="containsText" text="Score">
      <formula>NOT(ISERROR(SEARCH("Score",AL112)))</formula>
    </cfRule>
    <cfRule type="cellIs" dxfId="8755" priority="9859" operator="greaterThan">
      <formula>$O$112</formula>
    </cfRule>
    <cfRule type="cellIs" dxfId="8754" priority="9860" operator="equal">
      <formula>$O$112</formula>
    </cfRule>
    <cfRule type="cellIs" dxfId="8753" priority="9861" operator="lessThan">
      <formula>$O$112</formula>
    </cfRule>
  </conditionalFormatting>
  <conditionalFormatting sqref="AL116:DA116">
    <cfRule type="containsText" dxfId="8752" priority="9854" operator="containsText" text="Score">
      <formula>NOT(ISERROR(SEARCH("Score",AL116)))</formula>
    </cfRule>
    <cfRule type="cellIs" dxfId="8751" priority="9855" operator="greaterThan">
      <formula>$O$116</formula>
    </cfRule>
    <cfRule type="cellIs" dxfId="8750" priority="9856" operator="equal">
      <formula>$O$116</formula>
    </cfRule>
    <cfRule type="cellIs" dxfId="8749" priority="9857" operator="lessThan">
      <formula>$O$116</formula>
    </cfRule>
  </conditionalFormatting>
  <conditionalFormatting sqref="AV124 AV128 AV132 AV136 AV140 AV144 AV148 AV152 AV156 AV160 AV164 AV168 AV172 AV176 AV180 DA180 DA176 DA172 DA168 DA164 DA160 DA156 DA152 DA148 DA144 DA140 DA136 DA132 DA128 DA124">
    <cfRule type="cellIs" dxfId="8748" priority="9852" operator="greaterThan">
      <formula>0.05</formula>
    </cfRule>
  </conditionalFormatting>
  <conditionalFormatting sqref="O135:P135">
    <cfRule type="cellIs" dxfId="8747" priority="9849" operator="between">
      <formula>1</formula>
      <formula>700</formula>
    </cfRule>
    <cfRule type="cellIs" dxfId="8746" priority="9851" operator="between">
      <formula>1</formula>
      <formula>700</formula>
    </cfRule>
  </conditionalFormatting>
  <conditionalFormatting sqref="K123:P123 K127:P127 K131:P131 K135:N135 K143:P143 K139:P139 K147:P147 K151:P151 K155:P155 K159:P159 K163:P163 K167:P167 K171:P171 K175:P175 K179:P179">
    <cfRule type="cellIs" dxfId="8745" priority="9850"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8744" priority="9848" operator="greaterThan">
      <formula>0.05</formula>
    </cfRule>
  </conditionalFormatting>
  <conditionalFormatting sqref="U123 U131 U139 U147 U155 U163 U171 U179 U127 U135 U143 U151 U159 U167 U175">
    <cfRule type="cellIs" dxfId="8743" priority="9845" operator="between">
      <formula>0.05</formula>
      <formula>700</formula>
    </cfRule>
  </conditionalFormatting>
  <conditionalFormatting sqref="U124 U132 U140 U148 U156 U164 U172 U180 U128 U136 U144 U152 U160 U168 U176">
    <cfRule type="cellIs" dxfId="8742" priority="9844"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8741" priority="9843" operator="equal">
      <formula>1</formula>
    </cfRule>
  </conditionalFormatting>
  <conditionalFormatting sqref="I124 I128 I132 I136 I140 I144 I148 I152 I156 I160 I164 I168 I172 I176 I180">
    <cfRule type="cellIs" dxfId="8740" priority="9842" operator="between">
      <formula>0.05</formula>
      <formula>100</formula>
    </cfRule>
  </conditionalFormatting>
  <conditionalFormatting sqref="K124:O124 K128:O128 K132:O132 K136:O136 K140:O140 K144:O144 K148:O148 K152:O152 K156:O156 K160:O160 K164:O164 K168:O168 K172:O172 K176:O176 K180:O180">
    <cfRule type="cellIs" dxfId="8739" priority="9841" operator="between">
      <formula>0.05</formula>
      <formula>100</formula>
    </cfRule>
  </conditionalFormatting>
  <conditionalFormatting sqref="AF124 AF128 AF132 AF136 AF140 AF144 AF148 AF152 AF156 AF160 AF164 AF168 AF172 AF176 AF180">
    <cfRule type="containsText" dxfId="8738" priority="9840"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8737" priority="9839" operator="containsText" text="ABP">
      <formula>NOT(ISERROR(SEARCH("ABP",AG124)))</formula>
    </cfRule>
  </conditionalFormatting>
  <conditionalFormatting sqref="AJ124 AJ128 AJ132 AJ136 AJ140 AJ144 AJ148 AJ152 AJ156 AJ160 AJ164 AJ168 AJ172 AJ176 AJ180">
    <cfRule type="containsText" dxfId="8736" priority="9838" operator="containsText" text="ABP">
      <formula>NOT(ISERROR(SEARCH("ABP",AJ124)))</formula>
    </cfRule>
  </conditionalFormatting>
  <conditionalFormatting sqref="AL124 AL128 AL132 AL136 AL140 AL144 AL148 AL152 AL156 AL160 AL164 AL168 AL172 AL176 AL180">
    <cfRule type="containsText" dxfId="8735" priority="9835" operator="containsText" text="ABP">
      <formula>NOT(ISERROR(SEARCH("ABP",AL124)))</formula>
    </cfRule>
  </conditionalFormatting>
  <conditionalFormatting sqref="AV124 AV128 AV132 AV136 AV140 AV144 AV148 AV152 AV156 AV160 AV164 AV168 AV172 AV176 AV180">
    <cfRule type="containsText" dxfId="8734" priority="9834" operator="containsText" text="ABP">
      <formula>NOT(ISERROR(SEARCH("ABP",AV124)))</formula>
    </cfRule>
  </conditionalFormatting>
  <conditionalFormatting sqref="DA124 DA128 DA132 DA136 DA140 DA144 DA148 DA152 DA156 DA160 DA164 DA168 DA172 DA176 DA180">
    <cfRule type="containsText" dxfId="8733" priority="9833" operator="containsText" text="ABP">
      <formula>NOT(ISERROR(SEARCH("ABP",DA124)))</formula>
    </cfRule>
  </conditionalFormatting>
  <conditionalFormatting sqref="AL131:DA131">
    <cfRule type="containsText" dxfId="8732" priority="9817" operator="containsText" text="Score">
      <formula>NOT(ISERROR(SEARCH("Score",AL131)))</formula>
    </cfRule>
    <cfRule type="cellIs" dxfId="8731" priority="9818" operator="greaterThan">
      <formula>$O$131</formula>
    </cfRule>
    <cfRule type="cellIs" dxfId="8730" priority="9819" operator="equal">
      <formula>$O$131</formula>
    </cfRule>
    <cfRule type="cellIs" dxfId="8729" priority="9820" operator="lessThan">
      <formula>$O$131</formula>
    </cfRule>
  </conditionalFormatting>
  <conditionalFormatting sqref="AL151:DA151">
    <cfRule type="containsText" dxfId="8728" priority="4961" operator="containsText" text="Score">
      <formula>NOT(ISERROR(SEARCH("Score",AL151)))</formula>
    </cfRule>
    <cfRule type="cellIs" dxfId="8727" priority="4962" operator="greaterThan">
      <formula>$O$151</formula>
    </cfRule>
    <cfRule type="cellIs" dxfId="8726" priority="4963" operator="equal">
      <formula>$O$151</formula>
    </cfRule>
    <cfRule type="cellIs" dxfId="8725" priority="4964" operator="lessThan">
      <formula>$O$151</formula>
    </cfRule>
  </conditionalFormatting>
  <conditionalFormatting sqref="AL155:DA155">
    <cfRule type="containsText" dxfId="8724" priority="4841" operator="containsText" text="Score">
      <formula>NOT(ISERROR(SEARCH("Score",AL155)))</formula>
    </cfRule>
    <cfRule type="cellIs" dxfId="8723" priority="4842" operator="greaterThan">
      <formula>$O$155</formula>
    </cfRule>
    <cfRule type="cellIs" dxfId="8722" priority="4843" operator="equal">
      <formula>$O$155</formula>
    </cfRule>
    <cfRule type="cellIs" dxfId="8721" priority="4844" operator="lessThan">
      <formula>$O$155</formula>
    </cfRule>
  </conditionalFormatting>
  <conditionalFormatting sqref="AL159:DA159">
    <cfRule type="containsText" dxfId="8720" priority="4721" operator="containsText" text="Score">
      <formula>NOT(ISERROR(SEARCH("Score",AL159)))</formula>
    </cfRule>
    <cfRule type="cellIs" dxfId="8719" priority="4722" operator="greaterThan">
      <formula>$O$159</formula>
    </cfRule>
    <cfRule type="cellIs" dxfId="8718" priority="4723" operator="equal">
      <formula>$O$159</formula>
    </cfRule>
    <cfRule type="cellIs" dxfId="8717" priority="4724" operator="lessThan">
      <formula>$O$159</formula>
    </cfRule>
  </conditionalFormatting>
  <conditionalFormatting sqref="AL163:DA163">
    <cfRule type="containsText" dxfId="8716" priority="4601" operator="containsText" text="Score">
      <formula>NOT(ISERROR(SEARCH("Score",AL163)))</formula>
    </cfRule>
    <cfRule type="cellIs" dxfId="8715" priority="4602" operator="greaterThan">
      <formula>$O$163</formula>
    </cfRule>
    <cfRule type="cellIs" dxfId="8714" priority="4603" operator="equal">
      <formula>$O$163</formula>
    </cfRule>
    <cfRule type="cellIs" dxfId="8713" priority="4604" operator="lessThan">
      <formula>$O$163</formula>
    </cfRule>
  </conditionalFormatting>
  <conditionalFormatting sqref="AL167:DA167">
    <cfRule type="containsText" dxfId="8712" priority="4481" operator="containsText" text="Score">
      <formula>NOT(ISERROR(SEARCH("Score",AL167)))</formula>
    </cfRule>
    <cfRule type="cellIs" dxfId="8711" priority="4482" operator="greaterThan">
      <formula>$O$167</formula>
    </cfRule>
    <cfRule type="cellIs" dxfId="8710" priority="4483" operator="equal">
      <formula>$O$167</formula>
    </cfRule>
    <cfRule type="cellIs" dxfId="8709" priority="4484" operator="lessThan">
      <formula>$O$167</formula>
    </cfRule>
  </conditionalFormatting>
  <conditionalFormatting sqref="AL171:DA171">
    <cfRule type="containsText" dxfId="8708" priority="4361" operator="containsText" text="Score">
      <formula>NOT(ISERROR(SEARCH("Score",AL171)))</formula>
    </cfRule>
    <cfRule type="cellIs" dxfId="8707" priority="4362" operator="greaterThan">
      <formula>$O$171</formula>
    </cfRule>
    <cfRule type="cellIs" dxfId="8706" priority="4363" operator="equal">
      <formula>$O$171</formula>
    </cfRule>
    <cfRule type="cellIs" dxfId="8705" priority="4364" operator="lessThan">
      <formula>$O$171</formula>
    </cfRule>
  </conditionalFormatting>
  <conditionalFormatting sqref="AL175:DA175">
    <cfRule type="containsText" dxfId="8704" priority="4241" operator="containsText" text="Score">
      <formula>NOT(ISERROR(SEARCH("Score",AL175)))</formula>
    </cfRule>
    <cfRule type="cellIs" dxfId="8703" priority="4242" operator="greaterThan">
      <formula>$O$175</formula>
    </cfRule>
    <cfRule type="cellIs" dxfId="8702" priority="4243" operator="equal">
      <formula>$O$175</formula>
    </cfRule>
    <cfRule type="cellIs" dxfId="8701" priority="4244" operator="lessThan">
      <formula>$O$175</formula>
    </cfRule>
  </conditionalFormatting>
  <conditionalFormatting sqref="AL179:DA179">
    <cfRule type="containsText" dxfId="8700" priority="4121" operator="containsText" text="Score">
      <formula>NOT(ISERROR(SEARCH("Score",AL179)))</formula>
    </cfRule>
    <cfRule type="cellIs" dxfId="8699" priority="4122" operator="greaterThan">
      <formula>$O$179</formula>
    </cfRule>
    <cfRule type="cellIs" dxfId="8698" priority="4123" operator="equal">
      <formula>$O$179</formula>
    </cfRule>
    <cfRule type="cellIs" dxfId="8697" priority="4124" operator="lessThan">
      <formula>$O$179</formula>
    </cfRule>
  </conditionalFormatting>
  <conditionalFormatting sqref="AI18">
    <cfRule type="containsText" dxfId="8696" priority="4092" operator="containsText" text="ABP">
      <formula>NOT(ISERROR(SEARCH("ABP",AI18)))</formula>
    </cfRule>
  </conditionalFormatting>
  <conditionalFormatting sqref="AH18">
    <cfRule type="containsText" dxfId="8695" priority="4091" operator="containsText" text="ABP">
      <formula>NOT(ISERROR(SEARCH("ABP",AH18)))</formula>
    </cfRule>
  </conditionalFormatting>
  <conditionalFormatting sqref="AM22:AO22">
    <cfRule type="cellIs" dxfId="8694" priority="3512" operator="greaterThan">
      <formula>0.05</formula>
    </cfRule>
  </conditionalFormatting>
  <conditionalFormatting sqref="AM26:AO26">
    <cfRule type="cellIs" dxfId="8693" priority="3511" operator="greaterThan">
      <formula>0.05</formula>
    </cfRule>
  </conditionalFormatting>
  <conditionalFormatting sqref="AM30:AO30">
    <cfRule type="cellIs" dxfId="8692" priority="3510" operator="greaterThan">
      <formula>0.05</formula>
    </cfRule>
  </conditionalFormatting>
  <conditionalFormatting sqref="AM34:AO34">
    <cfRule type="cellIs" dxfId="8691" priority="3509" operator="greaterThan">
      <formula>0.05</formula>
    </cfRule>
  </conditionalFormatting>
  <conditionalFormatting sqref="AM38:AO38">
    <cfRule type="cellIs" dxfId="8690" priority="3508" operator="greaterThan">
      <formula>0.05</formula>
    </cfRule>
  </conditionalFormatting>
  <conditionalFormatting sqref="AM18:AO18">
    <cfRule type="cellIs" dxfId="8689" priority="3507" operator="greaterThan">
      <formula>0.05</formula>
    </cfRule>
  </conditionalFormatting>
  <conditionalFormatting sqref="AM42:AO42 AM50:AO50 AM54:AO54 AM58:AO58 AM62:AO62 AM66:AO66 AM46:AO46 AM73:AO73 AM77:AO77 AM81:AO81 AM85:AO85 AM89:AO89 AM93:AO93 AM97:AO97 AM101:AO101 AM105:AO105 AM109:AO109 AM113:AO113 AM117:AO117">
    <cfRule type="cellIs" dxfId="8688" priority="3506" operator="greaterThan">
      <formula>0.05</formula>
    </cfRule>
  </conditionalFormatting>
  <conditionalFormatting sqref="AM18:AO18">
    <cfRule type="cellIs" dxfId="8687" priority="3505" operator="between">
      <formula>0.5</formula>
      <formula>100</formula>
    </cfRule>
  </conditionalFormatting>
  <conditionalFormatting sqref="AM22:AO22 AM26:AO26 AM30:AO30 AM34:AO34 AM42:AO42 AM50:AO50 AM54:AO54 AM58:AO58 AM62:AO62 AM66:AO66 AM46:AO46 AM38:AO38 AM73:AO73 AM77:AO77 AM81:AO81 AM85:AO85 AM89:AO89 AM93:AO93 AM97:AO97 AM101:AO101 AM105:AO105 AM109:AO109 AM113:AO113 AM117:AO117">
    <cfRule type="containsText" dxfId="8686" priority="3504" operator="containsText" text="ABP">
      <formula>NOT(ISERROR(SEARCH("ABP",AM22)))</formula>
    </cfRule>
  </conditionalFormatting>
  <conditionalFormatting sqref="AM18:AO18">
    <cfRule type="containsText" dxfId="8685" priority="3503" operator="containsText" text="ABP">
      <formula>NOT(ISERROR(SEARCH("ABP",AM18)))</formula>
    </cfRule>
  </conditionalFormatting>
  <conditionalFormatting sqref="AM124:AO124 AM128:AO128 AM132:AO132 AM136:AO136 AM140:AO140 AM144:AO144 AM148:AO148 AM152:AO152 AM156:AO156 AM160:AO160 AM164:AO164 AM168:AO168 AM172:AO172 AM176:AO176 AM180:AO180">
    <cfRule type="cellIs" dxfId="8684" priority="3498" operator="greaterThan">
      <formula>0.05</formula>
    </cfRule>
  </conditionalFormatting>
  <conditionalFormatting sqref="AM124:AO124 AM128:AO128 AM132:AO132 AM136:AO136 AM140:AO140 AM144:AO144 AM148:AO148 AM152:AO152 AM156:AO156 AM160:AO160 AM164:AO164 AM168:AO168 AM172:AO172 AM176:AO176 AM180:AO180">
    <cfRule type="containsText" dxfId="8683" priority="3497" operator="containsText" text="ABP">
      <formula>NOT(ISERROR(SEARCH("ABP",AM124)))</formula>
    </cfRule>
  </conditionalFormatting>
  <conditionalFormatting sqref="AP22:AR22">
    <cfRule type="cellIs" dxfId="8682" priority="3320" operator="greaterThan">
      <formula>0.05</formula>
    </cfRule>
  </conditionalFormatting>
  <conditionalFormatting sqref="AP26:AR26">
    <cfRule type="cellIs" dxfId="8681" priority="3319" operator="greaterThan">
      <formula>0.05</formula>
    </cfRule>
  </conditionalFormatting>
  <conditionalFormatting sqref="AP30:AR30">
    <cfRule type="cellIs" dxfId="8680" priority="3318" operator="greaterThan">
      <formula>0.05</formula>
    </cfRule>
  </conditionalFormatting>
  <conditionalFormatting sqref="AP34:AR34">
    <cfRule type="cellIs" dxfId="8679" priority="3317" operator="greaterThan">
      <formula>0.05</formula>
    </cfRule>
  </conditionalFormatting>
  <conditionalFormatting sqref="AP38:AR38">
    <cfRule type="cellIs" dxfId="8678" priority="3316" operator="greaterThan">
      <formula>0.05</formula>
    </cfRule>
  </conditionalFormatting>
  <conditionalFormatting sqref="AP18:AR18">
    <cfRule type="cellIs" dxfId="8677" priority="3315" operator="greaterThan">
      <formula>0.05</formula>
    </cfRule>
  </conditionalFormatting>
  <conditionalFormatting sqref="AP42:AR42 AP50:AR50 AP54:AR54 AP58:AR58 AP62:AR62 AP66:AR66 AP46:AR46 AP73:AR73 AP77:AR77 AP81:AR81 AP85:AR85 AP89:AR89 AP93:AR93 AP97:AR97 AP101:AR101 AP105:AR105 AP109:AR109 AP113:AR113 AP117:AR117">
    <cfRule type="cellIs" dxfId="8676" priority="3314" operator="greaterThan">
      <formula>0.05</formula>
    </cfRule>
  </conditionalFormatting>
  <conditionalFormatting sqref="AP18:AR18">
    <cfRule type="cellIs" dxfId="8675" priority="3313" operator="between">
      <formula>0.5</formula>
      <formula>100</formula>
    </cfRule>
  </conditionalFormatting>
  <conditionalFormatting sqref="AP22:AR22 AP26:AR26 AP30:AR30 AP34:AR34 AP42:AR42 AP50:AR50 AP54:AR54 AP58:AR58 AP62:AR62 AP66:AR66 AP46:AR46 AP38:AR38 AP73:AR73 AP77:AR77 AP81:AR81 AP85:AR85 AP89:AR89 AP93:AR93 AP97:AR97 AP101:AR101 AP105:AR105 AP109:AR109 AP113:AR113 AP117:AR117">
    <cfRule type="containsText" dxfId="8674" priority="3312" operator="containsText" text="ABP">
      <formula>NOT(ISERROR(SEARCH("ABP",AP22)))</formula>
    </cfRule>
  </conditionalFormatting>
  <conditionalFormatting sqref="AP18:AR18">
    <cfRule type="containsText" dxfId="8673" priority="3311" operator="containsText" text="ABP">
      <formula>NOT(ISERROR(SEARCH("ABP",AP18)))</formula>
    </cfRule>
  </conditionalFormatting>
  <conditionalFormatting sqref="AP124:AR124 AP128:AR128 AP132:AR132 AP136:AR136 AP140:AR140 AP144:AR144 AP148:AR148 AP152:AR152 AP156:AR156 AP160:AR160 AP164:AR164 AP168:AR168 AP172:AR172 AP176:AR176 AP180:AR180">
    <cfRule type="cellIs" dxfId="8672" priority="3306" operator="greaterThan">
      <formula>0.05</formula>
    </cfRule>
  </conditionalFormatting>
  <conditionalFormatting sqref="AP124:AR124 AP128:AR128 AP132:AR132 AP136:AR136 AP140:AR140 AP144:AR144 AP148:AR148 AP152:AR152 AP156:AR156 AP160:AR160 AP164:AR164 AP168:AR168 AP172:AR172 AP176:AR176 AP180:AR180">
    <cfRule type="containsText" dxfId="8671" priority="3305" operator="containsText" text="ABP">
      <formula>NOT(ISERROR(SEARCH("ABP",AP124)))</formula>
    </cfRule>
  </conditionalFormatting>
  <conditionalFormatting sqref="AS22:AU22">
    <cfRule type="cellIs" dxfId="8670" priority="2936" operator="greaterThan">
      <formula>0.05</formula>
    </cfRule>
  </conditionalFormatting>
  <conditionalFormatting sqref="AS26:AU26">
    <cfRule type="cellIs" dxfId="8669" priority="2935" operator="greaterThan">
      <formula>0.05</formula>
    </cfRule>
  </conditionalFormatting>
  <conditionalFormatting sqref="AS30:AU30">
    <cfRule type="cellIs" dxfId="8668" priority="2934" operator="greaterThan">
      <formula>0.05</formula>
    </cfRule>
  </conditionalFormatting>
  <conditionalFormatting sqref="AS34:AU34">
    <cfRule type="cellIs" dxfId="8667" priority="2933" operator="greaterThan">
      <formula>0.05</formula>
    </cfRule>
  </conditionalFormatting>
  <conditionalFormatting sqref="AS38:AU38">
    <cfRule type="cellIs" dxfId="8666" priority="2932" operator="greaterThan">
      <formula>0.05</formula>
    </cfRule>
  </conditionalFormatting>
  <conditionalFormatting sqref="AS18:AU18">
    <cfRule type="cellIs" dxfId="8665" priority="2931" operator="greaterThan">
      <formula>0.05</formula>
    </cfRule>
  </conditionalFormatting>
  <conditionalFormatting sqref="AS42:AU42 AS50:AU50 AS54:AU54 AS58:AU58 AS62:AU62 AS66:AU66 AS46:AU46 AS73:AU73 AS77:AU77 AS81:AU81 AS85:AU85 AS89:AU89 AS93:AU93 AS97:AU97 AS101:AU101 AS105:AU105 AS109:AU109 AS113:AU113 AS117:AU117">
    <cfRule type="cellIs" dxfId="8664" priority="2930" operator="greaterThan">
      <formula>0.05</formula>
    </cfRule>
  </conditionalFormatting>
  <conditionalFormatting sqref="AS18:AU18">
    <cfRule type="cellIs" dxfId="8663" priority="2929" operator="between">
      <formula>0.5</formula>
      <formula>100</formula>
    </cfRule>
  </conditionalFormatting>
  <conditionalFormatting sqref="AS22:AU22 AS26:AU26 AS30:AU30 AS34:AU34 AS42:AU42 AS50:AU50 AS54:AU54 AS58:AU58 AS62:AU62 AS66:AU66 AS46:AU46 AS38:AU38 AS73:AU73 AS77:AU77 AS81:AU81 AS85:AU85 AS89:AU89 AS93:AU93 AS97:AU97 AS101:AU101 AS105:AU105 AS109:AU109 AS113:AU113 AS117:AU117">
    <cfRule type="containsText" dxfId="8662" priority="2928" operator="containsText" text="ABP">
      <formula>NOT(ISERROR(SEARCH("ABP",AS22)))</formula>
    </cfRule>
  </conditionalFormatting>
  <conditionalFormatting sqref="AS18:AU18">
    <cfRule type="containsText" dxfId="8661" priority="2927" operator="containsText" text="ABP">
      <formula>NOT(ISERROR(SEARCH("ABP",AS18)))</formula>
    </cfRule>
  </conditionalFormatting>
  <conditionalFormatting sqref="AS124:AU124 AS128:AU128 AS132:AU132 AS136:AU136 AS140:AU140 AS144:AU144 AS148:AU148 AS152:AU152 AS156:AU156 AS160:AU160 AS164:AU164 AS168:AU168 AS172:AU172 AS176:AU176 AS180:AU180">
    <cfRule type="cellIs" dxfId="8660" priority="2922" operator="greaterThan">
      <formula>0.05</formula>
    </cfRule>
  </conditionalFormatting>
  <conditionalFormatting sqref="AS124:AU124 AS128:AU128 AS132:AU132 AS136:AU136 AS140:AU140 AS144:AU144 AS148:AU148 AS152:AU152 AS156:AU156 AS160:AU160 AS164:AU164 AS168:AU168 AS172:AU172 AS176:AU176 AS180:AU180">
    <cfRule type="containsText" dxfId="8659" priority="2921" operator="containsText" text="ABP">
      <formula>NOT(ISERROR(SEARCH("ABP",AS124)))</formula>
    </cfRule>
  </conditionalFormatting>
  <conditionalFormatting sqref="AW22 CO22:CZ22">
    <cfRule type="cellIs" dxfId="8658" priority="2744" operator="greaterThan">
      <formula>0.05</formula>
    </cfRule>
  </conditionalFormatting>
  <conditionalFormatting sqref="AW26 CO26:CZ26">
    <cfRule type="cellIs" dxfId="8657" priority="2743" operator="greaterThan">
      <formula>0.05</formula>
    </cfRule>
  </conditionalFormatting>
  <conditionalFormatting sqref="AW30 CO30:CZ30">
    <cfRule type="cellIs" dxfId="8656" priority="2742" operator="greaterThan">
      <formula>0.05</formula>
    </cfRule>
  </conditionalFormatting>
  <conditionalFormatting sqref="AW34 CO34:CZ34">
    <cfRule type="cellIs" dxfId="8655" priority="2741" operator="greaterThan">
      <formula>0.05</formula>
    </cfRule>
  </conditionalFormatting>
  <conditionalFormatting sqref="AW38 CO38:CZ38">
    <cfRule type="cellIs" dxfId="8654" priority="2740" operator="greaterThan">
      <formula>0.05</formula>
    </cfRule>
  </conditionalFormatting>
  <conditionalFormatting sqref="AW18 CO18:CZ18">
    <cfRule type="cellIs" dxfId="8653" priority="2739" operator="greaterThan">
      <formula>0.05</formula>
    </cfRule>
  </conditionalFormatting>
  <conditionalFormatting sqref="AW42 AW50 AW54 AW58 AW62 AW66 AW46 AW73 AW77 AW81 AW85 AW89 AW93 AW97 AW101 AW105 AW109 AW113 AW117 CO117:CZ117 CO113:CZ113 CO109:CZ109 CO105:CZ105 CO101:CZ101 CO97:CZ97 CO93:CZ93 CO89:CZ89 CO85:CZ85 CO81:CZ81 CO77:CZ77 CO73:CZ73 CO46:CZ46 CO66:CZ66 CO62:CZ62 CO58:CZ58 CO54:CZ54 CO50:CZ50 CO42:CZ42">
    <cfRule type="cellIs" dxfId="8652" priority="2738" operator="greaterThan">
      <formula>0.05</formula>
    </cfRule>
  </conditionalFormatting>
  <conditionalFormatting sqref="AW18 CO18:CZ18">
    <cfRule type="cellIs" dxfId="8651" priority="2737" operator="between">
      <formula>0.5</formula>
      <formula>100</formula>
    </cfRule>
  </conditionalFormatting>
  <conditionalFormatting sqref="AW22 AW26 AW30 AW34 AW42 AW50 AW54 AW58 AW62 AW66 AW46 AW38 AW73 AW77 AW81 AW85 AW89 AW93 AW97 AW101 AW105 AW109 AW113 AW117 CO117:CZ117 CO113:CZ113 CO109:CZ109 CO105:CZ105 CO101:CZ101 CO97:CZ97 CO93:CZ93 CO89:CZ89 CO85:CZ85 CO81:CZ81 CO77:CZ77 CO73:CZ73 CO38:CZ38 CO46:CZ46 CO66:CZ66 CO62:CZ62 CO58:CZ58 CO54:CZ54 CO50:CZ50 CO42:CZ42 CO34:CZ34 CO30:CZ30 CO26:CZ26 CO22:CZ22">
    <cfRule type="containsText" dxfId="8650" priority="2736" operator="containsText" text="ABP">
      <formula>NOT(ISERROR(SEARCH("ABP",AW22)))</formula>
    </cfRule>
  </conditionalFormatting>
  <conditionalFormatting sqref="AW18 CO18:CZ18">
    <cfRule type="containsText" dxfId="8649" priority="2735" operator="containsText" text="ABP">
      <formula>NOT(ISERROR(SEARCH("ABP",AW18)))</formula>
    </cfRule>
  </conditionalFormatting>
  <conditionalFormatting sqref="AW124 AW128 AW132 AW136 AW140 AW144 AW148 AW152 AW156 AW160 AW164 AW168 AW172 AW176 AW180 CO180:CZ180 CO176:CZ176 CO172:CZ172 CO168:CZ168 CO164:CZ164 CO160:CZ160 CO156:CZ156 CO152:CZ152 CO148:CZ148 CO144:CZ144 CO140:CZ140 CO136:CZ136 CO132:CZ132 CO128:CZ128 CO124:CZ124">
    <cfRule type="cellIs" dxfId="8648" priority="2730" operator="greaterThan">
      <formula>0.05</formula>
    </cfRule>
  </conditionalFormatting>
  <conditionalFormatting sqref="AW124 AW128 AW132 AW136 AW140 AW144 AW148 AW152 AW156 AW160 AW164 AW168 AW172 AW176 AW180 CO180:CZ180 CO176:CZ176 CO172:CZ172 CO168:CZ168 CO164:CZ164 CO160:CZ160 CO156:CZ156 CO152:CZ152 CO148:CZ148 CO144:CZ144 CO140:CZ140 CO136:CZ136 CO132:CZ132 CO128:CZ128 CO124:CZ124">
    <cfRule type="containsText" dxfId="8647" priority="2729" operator="containsText" text="ABP">
      <formula>NOT(ISERROR(SEARCH("ABP",AW124)))</formula>
    </cfRule>
  </conditionalFormatting>
  <conditionalFormatting sqref="AX22:AZ22">
    <cfRule type="cellIs" dxfId="8646" priority="2552" operator="greaterThan">
      <formula>0.05</formula>
    </cfRule>
  </conditionalFormatting>
  <conditionalFormatting sqref="AX26:AZ26">
    <cfRule type="cellIs" dxfId="8645" priority="2551" operator="greaterThan">
      <formula>0.05</formula>
    </cfRule>
  </conditionalFormatting>
  <conditionalFormatting sqref="AX30:AZ30">
    <cfRule type="cellIs" dxfId="8644" priority="2550" operator="greaterThan">
      <formula>0.05</formula>
    </cfRule>
  </conditionalFormatting>
  <conditionalFormatting sqref="AX34:AZ34">
    <cfRule type="cellIs" dxfId="8643" priority="2549" operator="greaterThan">
      <formula>0.05</formula>
    </cfRule>
  </conditionalFormatting>
  <conditionalFormatting sqref="AX38:AZ38">
    <cfRule type="cellIs" dxfId="8642" priority="2548" operator="greaterThan">
      <formula>0.05</formula>
    </cfRule>
  </conditionalFormatting>
  <conditionalFormatting sqref="AX18:AZ18">
    <cfRule type="cellIs" dxfId="8641" priority="2547" operator="greaterThan">
      <formula>0.05</formula>
    </cfRule>
  </conditionalFormatting>
  <conditionalFormatting sqref="AX42:AZ42 AX50:AZ50 AX54:AZ54 AX58:AZ58 AX62:AZ62 AX66:AZ66 AX46:AZ46 AX73:AZ73 AX77:AZ77 AX81:AZ81 AX85:AZ85 AX89:AZ89 AX93:AZ93 AX97:AZ97 AX101:AZ101 AX105:AZ105 AX109:AZ109 AX113:AZ113 AX117:AZ117">
    <cfRule type="cellIs" dxfId="8640" priority="2546" operator="greaterThan">
      <formula>0.05</formula>
    </cfRule>
  </conditionalFormatting>
  <conditionalFormatting sqref="AX18:AZ18">
    <cfRule type="cellIs" dxfId="8639" priority="2545" operator="between">
      <formula>0.5</formula>
      <formula>100</formula>
    </cfRule>
  </conditionalFormatting>
  <conditionalFormatting sqref="AX22:AZ22 AX26:AZ26 AX30:AZ30 AX34:AZ34 AX42:AZ42 AX50:AZ50 AX54:AZ54 AX58:AZ58 AX62:AZ62 AX66:AZ66 AX46:AZ46 AX38:AZ38 AX73:AZ73 AX77:AZ77 AX81:AZ81 AX85:AZ85 AX89:AZ89 AX93:AZ93 AX97:AZ97 AX101:AZ101 AX105:AZ105 AX109:AZ109 AX113:AZ113 AX117:AZ117">
    <cfRule type="containsText" dxfId="8638" priority="2544" operator="containsText" text="ABP">
      <formula>NOT(ISERROR(SEARCH("ABP",AX22)))</formula>
    </cfRule>
  </conditionalFormatting>
  <conditionalFormatting sqref="AX18:AZ18">
    <cfRule type="containsText" dxfId="8637" priority="2543" operator="containsText" text="ABP">
      <formula>NOT(ISERROR(SEARCH("ABP",AX18)))</formula>
    </cfRule>
  </conditionalFormatting>
  <conditionalFormatting sqref="AX124:AZ124 AX128:AZ128 AX132:AZ132 AX136:AZ136 AX140:AZ140 AX144:AZ144 AX148:AZ148 AX152:AZ152 AX156:AZ156 AX160:AZ160 AX164:AZ164 AX168:AZ168 AX172:AZ172 AX176:AZ176 AX180:AZ180">
    <cfRule type="cellIs" dxfId="8636" priority="2538" operator="greaterThan">
      <formula>0.05</formula>
    </cfRule>
  </conditionalFormatting>
  <conditionalFormatting sqref="AX124:AZ124 AX128:AZ128 AX132:AZ132 AX136:AZ136 AX140:AZ140 AX144:AZ144 AX148:AZ148 AX152:AZ152 AX156:AZ156 AX160:AZ160 AX164:AZ164 AX168:AZ168 AX172:AZ172 AX176:AZ176 AX180:AZ180">
    <cfRule type="containsText" dxfId="8635" priority="2537" operator="containsText" text="ABP">
      <formula>NOT(ISERROR(SEARCH("ABP",AX124)))</formula>
    </cfRule>
  </conditionalFormatting>
  <conditionalFormatting sqref="AL17:DA17">
    <cfRule type="containsText" dxfId="8634" priority="2357" operator="containsText" text="Score">
      <formula>NOT(ISERROR(SEARCH("Score",AL17)))</formula>
    </cfRule>
    <cfRule type="cellIs" dxfId="8633" priority="2358" operator="greaterThan">
      <formula>$O$17</formula>
    </cfRule>
    <cfRule type="cellIs" dxfId="8632" priority="2359" operator="equal">
      <formula>$O$17</formula>
    </cfRule>
    <cfRule type="cellIs" dxfId="8631" priority="2360" operator="lessThan">
      <formula>$O$17</formula>
    </cfRule>
  </conditionalFormatting>
  <conditionalFormatting sqref="BA22:BD22 BY22">
    <cfRule type="cellIs" dxfId="8630" priority="2348" operator="greaterThan">
      <formula>0.05</formula>
    </cfRule>
  </conditionalFormatting>
  <conditionalFormatting sqref="BA26:BD26 BY26">
    <cfRule type="cellIs" dxfId="8629" priority="2347" operator="greaterThan">
      <formula>0.05</formula>
    </cfRule>
  </conditionalFormatting>
  <conditionalFormatting sqref="BA30:BD30 BY30">
    <cfRule type="cellIs" dxfId="8628" priority="2346" operator="greaterThan">
      <formula>0.05</formula>
    </cfRule>
  </conditionalFormatting>
  <conditionalFormatting sqref="BA34:BD34 BY34">
    <cfRule type="cellIs" dxfId="8627" priority="2345" operator="greaterThan">
      <formula>0.05</formula>
    </cfRule>
  </conditionalFormatting>
  <conditionalFormatting sqref="BA38:BD38 BY38">
    <cfRule type="cellIs" dxfId="8626" priority="2344" operator="greaterThan">
      <formula>0.05</formula>
    </cfRule>
  </conditionalFormatting>
  <conditionalFormatting sqref="BA18:BD18 BY18">
    <cfRule type="cellIs" dxfId="8625" priority="2343" operator="greaterThan">
      <formula>0.05</formula>
    </cfRule>
  </conditionalFormatting>
  <conditionalFormatting sqref="BA42:BD42 BA50:BD50 BA54:BD54 BA58:BD58 BA62:BD62 BA66:BD66 BA46:BD46 BA73:BD73 BA77:BD77 BA81:BD81 BA85:BD85 BA89:BD89 BA93:BD93 BA97:BD97 BA101:BD101 BA105:BD105 BA109:BD109 BA113:BD113 BA117:BD117 BY117 BY113 BY109 BY105 BY101 BY97 BY93 BY89 BY85 BY81 BY77 BY73 BY46 BY66 BY62 BY58 BY54 BY50 BY42">
    <cfRule type="cellIs" dxfId="8624" priority="2342" operator="greaterThan">
      <formula>0.05</formula>
    </cfRule>
  </conditionalFormatting>
  <conditionalFormatting sqref="BA18:BD18 BY18">
    <cfRule type="cellIs" dxfId="8623" priority="2341" operator="between">
      <formula>0.5</formula>
      <formula>100</formula>
    </cfRule>
  </conditionalFormatting>
  <conditionalFormatting sqref="BA22:BD22 BA26:BD26 BA30:BD30 BA34:BD34 BA42:BD42 BA50:BD50 BA54:BD54 BA58:BD58 BA62:BD62 BA66:BD66 BA46:BD46 BA38:BD38 BA73:BD73 BA77:BD77 BA81:BD81 BA85:BD85 BA89:BD89 BA93:BD93 BA97:BD97 BA101:BD101 BA105:BD105 BA109:BD109 BA113:BD113 BA117:BD117 BY117 BY113 BY109 BY105 BY101 BY97 BY93 BY89 BY85 BY81 BY77 BY73 BY38 BY46 BY66 BY62 BY58 BY54 BY50 BY42 BY34 BY30 BY26 BY22">
    <cfRule type="containsText" dxfId="8622" priority="2340" operator="containsText" text="ABP">
      <formula>NOT(ISERROR(SEARCH("ABP",BA22)))</formula>
    </cfRule>
  </conditionalFormatting>
  <conditionalFormatting sqref="BA18:BD18 BY18">
    <cfRule type="containsText" dxfId="8621" priority="2339" operator="containsText" text="ABP">
      <formula>NOT(ISERROR(SEARCH("ABP",BA18)))</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ellIs" dxfId="8620" priority="2334" operator="greaterThan">
      <formula>0.05</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ontainsText" dxfId="8619" priority="2333" operator="containsText" text="ABP">
      <formula>NOT(ISERROR(SEARCH("ABP",BA124)))</formula>
    </cfRule>
  </conditionalFormatting>
  <conditionalFormatting sqref="BH22">
    <cfRule type="cellIs" dxfId="8618" priority="2156" operator="greaterThan">
      <formula>0.05</formula>
    </cfRule>
  </conditionalFormatting>
  <conditionalFormatting sqref="BH26">
    <cfRule type="cellIs" dxfId="8617" priority="2155" operator="greaterThan">
      <formula>0.05</formula>
    </cfRule>
  </conditionalFormatting>
  <conditionalFormatting sqref="BH30">
    <cfRule type="cellIs" dxfId="8616" priority="2154" operator="greaterThan">
      <formula>0.05</formula>
    </cfRule>
  </conditionalFormatting>
  <conditionalFormatting sqref="BH34">
    <cfRule type="cellIs" dxfId="8615" priority="2153" operator="greaterThan">
      <formula>0.05</formula>
    </cfRule>
  </conditionalFormatting>
  <conditionalFormatting sqref="BH38">
    <cfRule type="cellIs" dxfId="8614" priority="2152" operator="greaterThan">
      <formula>0.05</formula>
    </cfRule>
  </conditionalFormatting>
  <conditionalFormatting sqref="BH18">
    <cfRule type="cellIs" dxfId="8613" priority="2151" operator="greaterThan">
      <formula>0.05</formula>
    </cfRule>
  </conditionalFormatting>
  <conditionalFormatting sqref="BH117 BH113 BH109 BH105 BH101 BH97 BH93 BH89 BH85 BH81 BH77 BH73 BH46 BH66 BH62 BH58 BH54 BH50 BH42">
    <cfRule type="cellIs" dxfId="8612" priority="2150" operator="greaterThan">
      <formula>0.05</formula>
    </cfRule>
  </conditionalFormatting>
  <conditionalFormatting sqref="BH18">
    <cfRule type="cellIs" dxfId="8611" priority="2149" operator="between">
      <formula>0.5</formula>
      <formula>100</formula>
    </cfRule>
  </conditionalFormatting>
  <conditionalFormatting sqref="BH117 BH113 BH109 BH105 BH101 BH97 BH93 BH89 BH85 BH81 BH77 BH73 BH38 BH46 BH66 BH62 BH58 BH54 BH50 BH42 BH34 BH30 BH26 BH22">
    <cfRule type="containsText" dxfId="8610" priority="2148" operator="containsText" text="ABP">
      <formula>NOT(ISERROR(SEARCH("ABP",BH22)))</formula>
    </cfRule>
  </conditionalFormatting>
  <conditionalFormatting sqref="BH18">
    <cfRule type="containsText" dxfId="8609" priority="2147" operator="containsText" text="ABP">
      <formula>NOT(ISERROR(SEARCH("ABP",BH18)))</formula>
    </cfRule>
  </conditionalFormatting>
  <conditionalFormatting sqref="BH180 BH176 BH172 BH168 BH164 BH160 BH156 BH152 BH148 BH144 BH140 BH136 BH132 BH128 BH124">
    <cfRule type="cellIs" dxfId="8608" priority="2142" operator="greaterThan">
      <formula>0.05</formula>
    </cfRule>
  </conditionalFormatting>
  <conditionalFormatting sqref="BH180 BH176 BH172 BH168 BH164 BH160 BH156 BH152 BH148 BH144 BH140 BH136 BH132 BH128 BH124">
    <cfRule type="containsText" dxfId="8607" priority="2141" operator="containsText" text="ABP">
      <formula>NOT(ISERROR(SEARCH("ABP",BH124)))</formula>
    </cfRule>
  </conditionalFormatting>
  <conditionalFormatting sqref="BG22">
    <cfRule type="cellIs" dxfId="8606" priority="1964" operator="greaterThan">
      <formula>0.05</formula>
    </cfRule>
  </conditionalFormatting>
  <conditionalFormatting sqref="BG26">
    <cfRule type="cellIs" dxfId="8605" priority="1963" operator="greaterThan">
      <formula>0.05</formula>
    </cfRule>
  </conditionalFormatting>
  <conditionalFormatting sqref="BG30">
    <cfRule type="cellIs" dxfId="8604" priority="1962" operator="greaterThan">
      <formula>0.05</formula>
    </cfRule>
  </conditionalFormatting>
  <conditionalFormatting sqref="BG34">
    <cfRule type="cellIs" dxfId="8603" priority="1961" operator="greaterThan">
      <formula>0.05</formula>
    </cfRule>
  </conditionalFormatting>
  <conditionalFormatting sqref="BG38">
    <cfRule type="cellIs" dxfId="8602" priority="1960" operator="greaterThan">
      <formula>0.05</formula>
    </cfRule>
  </conditionalFormatting>
  <conditionalFormatting sqref="BG18">
    <cfRule type="cellIs" dxfId="8601" priority="1959" operator="greaterThan">
      <formula>0.05</formula>
    </cfRule>
  </conditionalFormatting>
  <conditionalFormatting sqref="BG42 BG50 BG54 BG58 BG62 BG66 BG46 BG73 BG77 BG81 BG85 BG89 BG93 BG97 BG101 BG105 BG109 BG113 BG117">
    <cfRule type="cellIs" dxfId="8600" priority="1958" operator="greaterThan">
      <formula>0.05</formula>
    </cfRule>
  </conditionalFormatting>
  <conditionalFormatting sqref="BG18">
    <cfRule type="cellIs" dxfId="8599" priority="1957" operator="between">
      <formula>0.5</formula>
      <formula>100</formula>
    </cfRule>
  </conditionalFormatting>
  <conditionalFormatting sqref="BG22 BG26 BG30 BG34 BG42 BG50 BG54 BG58 BG62 BG66 BG46 BG38 BG73 BG77 BG81 BG85 BG89 BG93 BG97 BG101 BG105 BG109 BG113 BG117">
    <cfRule type="containsText" dxfId="8598" priority="1956" operator="containsText" text="ABP">
      <formula>NOT(ISERROR(SEARCH("ABP",BG22)))</formula>
    </cfRule>
  </conditionalFormatting>
  <conditionalFormatting sqref="BG18">
    <cfRule type="containsText" dxfId="8597" priority="1955" operator="containsText" text="ABP">
      <formula>NOT(ISERROR(SEARCH("ABP",BG18)))</formula>
    </cfRule>
  </conditionalFormatting>
  <conditionalFormatting sqref="BG124 BG128 BG132 BG136 BG140 BG144 BG148 BG152 BG156 BG160 BG164 BG168 BG172 BG176 BG180">
    <cfRule type="cellIs" dxfId="8596" priority="1950" operator="greaterThan">
      <formula>0.05</formula>
    </cfRule>
  </conditionalFormatting>
  <conditionalFormatting sqref="BG124 BG128 BG132 BG136 BG140 BG144 BG148 BG152 BG156 BG160 BG164 BG168 BG172 BG176 BG180">
    <cfRule type="containsText" dxfId="8595" priority="1949" operator="containsText" text="ABP">
      <formula>NOT(ISERROR(SEARCH("ABP",BG124)))</formula>
    </cfRule>
  </conditionalFormatting>
  <conditionalFormatting sqref="BE22:BF22">
    <cfRule type="cellIs" dxfId="8594" priority="1772" operator="greaterThan">
      <formula>0.05</formula>
    </cfRule>
  </conditionalFormatting>
  <conditionalFormatting sqref="BE26:BF26">
    <cfRule type="cellIs" dxfId="8593" priority="1771" operator="greaterThan">
      <formula>0.05</formula>
    </cfRule>
  </conditionalFormatting>
  <conditionalFormatting sqref="BE30:BF30">
    <cfRule type="cellIs" dxfId="8592" priority="1770" operator="greaterThan">
      <formula>0.05</formula>
    </cfRule>
  </conditionalFormatting>
  <conditionalFormatting sqref="BE34:BF34">
    <cfRule type="cellIs" dxfId="8591" priority="1769" operator="greaterThan">
      <formula>0.05</formula>
    </cfRule>
  </conditionalFormatting>
  <conditionalFormatting sqref="BE38:BF38">
    <cfRule type="cellIs" dxfId="8590" priority="1768" operator="greaterThan">
      <formula>0.05</formula>
    </cfRule>
  </conditionalFormatting>
  <conditionalFormatting sqref="BE18:BF18">
    <cfRule type="cellIs" dxfId="8589" priority="1767" operator="greaterThan">
      <formula>0.05</formula>
    </cfRule>
  </conditionalFormatting>
  <conditionalFormatting sqref="BE42:BF42 BE50:BF50 BE54:BF54 BE58:BF58 BE62:BF62 BE66:BF66 BE46:BF46 BE73:BF73 BE77:BF77 BE81:BF81 BE85:BF85 BE89:BF89 BE93:BF93 BE97:BF97 BE101:BF101 BE105:BF105 BE109:BF109 BE113:BF113 BE117:BF117">
    <cfRule type="cellIs" dxfId="8588" priority="1766" operator="greaterThan">
      <formula>0.05</formula>
    </cfRule>
  </conditionalFormatting>
  <conditionalFormatting sqref="BE18:BF18">
    <cfRule type="cellIs" dxfId="8587" priority="1765" operator="between">
      <formula>0.5</formula>
      <formula>100</formula>
    </cfRule>
  </conditionalFormatting>
  <conditionalFormatting sqref="BE22:BF22 BE26:BF26 BE30:BF30 BE34:BF34 BE42:BF42 BE50:BF50 BE54:BF54 BE58:BF58 BE62:BF62 BE66:BF66 BE46:BF46 BE38:BF38 BE73:BF73 BE77:BF77 BE81:BF81 BE85:BF85 BE89:BF89 BE93:BF93 BE97:BF97 BE101:BF101 BE105:BF105 BE109:BF109 BE113:BF113 BE117:BF117">
    <cfRule type="containsText" dxfId="8586" priority="1764" operator="containsText" text="ABP">
      <formula>NOT(ISERROR(SEARCH("ABP",BE22)))</formula>
    </cfRule>
  </conditionalFormatting>
  <conditionalFormatting sqref="BE18:BF18">
    <cfRule type="containsText" dxfId="8585" priority="1763" operator="containsText" text="ABP">
      <formula>NOT(ISERROR(SEARCH("ABP",BE18)))</formula>
    </cfRule>
  </conditionalFormatting>
  <conditionalFormatting sqref="BE124:BF124 BE128:BF128 BE132:BF132 BE136:BF136 BE140:BF140 BE144:BF144 BE148:BF148 BE152:BF152 BE156:BF156 BE160:BF160 BE164:BF164 BE168:BF168 BE172:BF172 BE176:BF176 BE180:BF180">
    <cfRule type="cellIs" dxfId="8584" priority="1758" operator="greaterThan">
      <formula>0.05</formula>
    </cfRule>
  </conditionalFormatting>
  <conditionalFormatting sqref="BE124:BF124 BE128:BF128 BE132:BF132 BE136:BF136 BE140:BF140 BE144:BF144 BE148:BF148 BE152:BF152 BE156:BF156 BE160:BF160 BE164:BF164 BE168:BF168 BE172:BF172 BE176:BF176 BE180:BF180">
    <cfRule type="containsText" dxfId="8583" priority="1757" operator="containsText" text="ABP">
      <formula>NOT(ISERROR(SEARCH("ABP",BE124)))</formula>
    </cfRule>
  </conditionalFormatting>
  <conditionalFormatting sqref="BI22:BL22 BR22:BS22">
    <cfRule type="cellIs" dxfId="8582" priority="1456" operator="greaterThan">
      <formula>0.05</formula>
    </cfRule>
  </conditionalFormatting>
  <conditionalFormatting sqref="BI26:BL26 BR26:BS26">
    <cfRule type="cellIs" dxfId="8581" priority="1455" operator="greaterThan">
      <formula>0.05</formula>
    </cfRule>
  </conditionalFormatting>
  <conditionalFormatting sqref="BI30:BL30 BR30:BS30">
    <cfRule type="cellIs" dxfId="8580" priority="1454" operator="greaterThan">
      <formula>0.05</formula>
    </cfRule>
  </conditionalFormatting>
  <conditionalFormatting sqref="BI34:BL34 BR34:BS34">
    <cfRule type="cellIs" dxfId="8579" priority="1453" operator="greaterThan">
      <formula>0.05</formula>
    </cfRule>
  </conditionalFormatting>
  <conditionalFormatting sqref="BI38:BL38 BR38:BS38">
    <cfRule type="cellIs" dxfId="8578" priority="1452" operator="greaterThan">
      <formula>0.05</formula>
    </cfRule>
  </conditionalFormatting>
  <conditionalFormatting sqref="BI18:BL18 BR18:BS18">
    <cfRule type="cellIs" dxfId="8577" priority="1451" operator="greaterThan">
      <formula>0.05</formula>
    </cfRule>
  </conditionalFormatting>
  <conditionalFormatting sqref="BI117:BL117 BI113:BL113 BI109:BL109 BI105:BL105 BI101:BL101 BI97:BL97 BI93:BL93 BI89:BL89 BI85:BL85 BI81:BL81 BI77:BL77 BI73:BL73 BI46:BL46 BI66:BL66 BI62:BL62 BI58:BL58 BI54:BL54 BI50:BL50 BI42:BL42 BR42:BS42 BR50:BS50 BR54:BS54 BR58:BS58 BR62:BS62 BR66:BS66 BR46:BS46 BR73:BS73 BR77:BS77 BR81:BS81 BR85:BS85 BR89:BS89 BR93:BS93 BR97:BS97 BR101:BS101 BR105:BS105 BR109:BS109 BR113:BS113 BR117:BS117">
    <cfRule type="cellIs" dxfId="8576" priority="1450" operator="greaterThan">
      <formula>0.05</formula>
    </cfRule>
  </conditionalFormatting>
  <conditionalFormatting sqref="BI18:BL18 BR18:BS18">
    <cfRule type="cellIs" dxfId="8575" priority="1449" operator="between">
      <formula>0.5</formula>
      <formula>100</formula>
    </cfRule>
  </conditionalFormatting>
  <conditionalFormatting sqref="BI117:BL117 BI113:BL113 BI109:BL109 BI105:BL105 BI101:BL101 BI97:BL97 BI93:BL93 BI89:BL89 BI85:BL85 BI81:BL81 BI77:BL77 BI73:BL73 BI38:BL38 BI46:BL46 BI66:BL66 BI62:BL62 BI58:BL58 BI54:BL54 BI50:BL50 BI42:BL42 BI34:BL34 BI30:BL30 BI26:BL26 BI22:BL22 BR22:BS22 BR26:BS26 BR30:BS30 BR34:BS34 BR42:BS42 BR50:BS50 BR54:BS54 BR58:BS58 BR62:BS62 BR66:BS66 BR46:BS46 BR38:BS38 BR73:BS73 BR77:BS77 BR81:BS81 BR85:BS85 BR89:BS89 BR93:BS93 BR97:BS97 BR101:BS101 BR105:BS105 BR109:BS109 BR113:BS113 BR117:BS117">
    <cfRule type="containsText" dxfId="8574" priority="1448" operator="containsText" text="ABP">
      <formula>NOT(ISERROR(SEARCH("ABP",BI22)))</formula>
    </cfRule>
  </conditionalFormatting>
  <conditionalFormatting sqref="BI18:BL18 BR18:BS18">
    <cfRule type="containsText" dxfId="8573" priority="1447" operator="containsText" text="ABP">
      <formula>NOT(ISERROR(SEARCH("ABP",BI18)))</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ellIs" dxfId="8572" priority="1442" operator="greaterThan">
      <formula>0.05</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ontainsText" dxfId="8571" priority="1441" operator="containsText" text="ABP">
      <formula>NOT(ISERROR(SEARCH("ABP",BI124)))</formula>
    </cfRule>
  </conditionalFormatting>
  <conditionalFormatting sqref="BM22:BP22">
    <cfRule type="cellIs" dxfId="8570" priority="1280" operator="greaterThan">
      <formula>0.05</formula>
    </cfRule>
  </conditionalFormatting>
  <conditionalFormatting sqref="BM26:BP26">
    <cfRule type="cellIs" dxfId="8569" priority="1279" operator="greaterThan">
      <formula>0.05</formula>
    </cfRule>
  </conditionalFormatting>
  <conditionalFormatting sqref="BM30:BP30">
    <cfRule type="cellIs" dxfId="8568" priority="1278" operator="greaterThan">
      <formula>0.05</formula>
    </cfRule>
  </conditionalFormatting>
  <conditionalFormatting sqref="BM34:BP34">
    <cfRule type="cellIs" dxfId="8567" priority="1277" operator="greaterThan">
      <formula>0.05</formula>
    </cfRule>
  </conditionalFormatting>
  <conditionalFormatting sqref="BM38:BP38">
    <cfRule type="cellIs" dxfId="8566" priority="1276" operator="greaterThan">
      <formula>0.05</formula>
    </cfRule>
  </conditionalFormatting>
  <conditionalFormatting sqref="BM18:BP18">
    <cfRule type="cellIs" dxfId="8565" priority="1275" operator="greaterThan">
      <formula>0.05</formula>
    </cfRule>
  </conditionalFormatting>
  <conditionalFormatting sqref="BM117:BP117 BM113:BP113 BM109:BP109 BM105:BP105 BM101:BP101 BM97:BP97 BM93:BP93 BM89:BP89 BM85:BP85 BM81:BP81 BM77:BP77 BM73:BP73 BM46:BP46 BM66:BP66 BM62:BP62 BM58:BP58 BM54:BP54 BM50:BP50 BM42:BP42">
    <cfRule type="cellIs" dxfId="8564" priority="1274" operator="greaterThan">
      <formula>0.05</formula>
    </cfRule>
  </conditionalFormatting>
  <conditionalFormatting sqref="BM18:BP18">
    <cfRule type="cellIs" dxfId="8563" priority="1273" operator="between">
      <formula>0.5</formula>
      <formula>100</formula>
    </cfRule>
  </conditionalFormatting>
  <conditionalFormatting sqref="BM117:BP117 BM113:BP113 BM109:BP109 BM105:BP105 BM101:BP101 BM97:BP97 BM93:BP93 BM89:BP89 BM85:BP85 BM81:BP81 BM77:BP77 BM73:BP73 BM38:BP38 BM46:BP46 BM66:BP66 BM62:BP62 BM58:BP58 BM54:BP54 BM50:BP50 BM42:BP42 BM34:BP34 BM30:BP30 BM26:BP26 BM22:BP22">
    <cfRule type="containsText" dxfId="8562" priority="1272" operator="containsText" text="ABP">
      <formula>NOT(ISERROR(SEARCH("ABP",BM22)))</formula>
    </cfRule>
  </conditionalFormatting>
  <conditionalFormatting sqref="BM18:BP18">
    <cfRule type="containsText" dxfId="8561" priority="1271" operator="containsText" text="ABP">
      <formula>NOT(ISERROR(SEARCH("ABP",BM18)))</formula>
    </cfRule>
  </conditionalFormatting>
  <conditionalFormatting sqref="BM180:BP180 BM176:BP176 BM172:BP172 BM168:BP168 BM164:BP164 BM160:BP160 BM156:BP156 BM152:BP152 BM148:BP148 BM144:BP144 BM140:BP140 BM136:BP136 BM132:BP132 BM128:BP128 BM124:BP124">
    <cfRule type="cellIs" dxfId="8560" priority="1266" operator="greaterThan">
      <formula>0.05</formula>
    </cfRule>
  </conditionalFormatting>
  <conditionalFormatting sqref="BM180:BP180 BM176:BP176 BM172:BP172 BM168:BP168 BM164:BP164 BM160:BP160 BM156:BP156 BM152:BP152 BM148:BP148 BM144:BP144 BM140:BP140 BM136:BP136 BM132:BP132 BM128:BP128 BM124:BP124">
    <cfRule type="containsText" dxfId="8559" priority="1265" operator="containsText" text="ABP">
      <formula>NOT(ISERROR(SEARCH("ABP",BM124)))</formula>
    </cfRule>
  </conditionalFormatting>
  <conditionalFormatting sqref="BQ22">
    <cfRule type="cellIs" dxfId="8558" priority="1108" operator="greaterThan">
      <formula>0.05</formula>
    </cfRule>
  </conditionalFormatting>
  <conditionalFormatting sqref="BQ26">
    <cfRule type="cellIs" dxfId="8557" priority="1107" operator="greaterThan">
      <formula>0.05</formula>
    </cfRule>
  </conditionalFormatting>
  <conditionalFormatting sqref="BQ30">
    <cfRule type="cellIs" dxfId="8556" priority="1106" operator="greaterThan">
      <formula>0.05</formula>
    </cfRule>
  </conditionalFormatting>
  <conditionalFormatting sqref="BQ34">
    <cfRule type="cellIs" dxfId="8555" priority="1105" operator="greaterThan">
      <formula>0.05</formula>
    </cfRule>
  </conditionalFormatting>
  <conditionalFormatting sqref="BQ38">
    <cfRule type="cellIs" dxfId="8554" priority="1104" operator="greaterThan">
      <formula>0.05</formula>
    </cfRule>
  </conditionalFormatting>
  <conditionalFormatting sqref="BQ18">
    <cfRule type="cellIs" dxfId="8553" priority="1103" operator="greaterThan">
      <formula>0.05</formula>
    </cfRule>
  </conditionalFormatting>
  <conditionalFormatting sqref="BQ42 BQ50 BQ54 BQ58 BQ62 BQ66 BQ46 BQ73 BQ77 BQ81 BQ85 BQ89 BQ93 BQ97 BQ101 BQ105 BQ109 BQ113 BQ117">
    <cfRule type="cellIs" dxfId="8552" priority="1102" operator="greaterThan">
      <formula>0.05</formula>
    </cfRule>
  </conditionalFormatting>
  <conditionalFormatting sqref="BQ18">
    <cfRule type="cellIs" dxfId="8551" priority="1101" operator="between">
      <formula>0.5</formula>
      <formula>100</formula>
    </cfRule>
  </conditionalFormatting>
  <conditionalFormatting sqref="BQ22 BQ26 BQ30 BQ34 BQ42 BQ50 BQ54 BQ58 BQ62 BQ66 BQ46 BQ38 BQ73 BQ77 BQ81 BQ85 BQ89 BQ93 BQ97 BQ101 BQ105 BQ109 BQ113 BQ117">
    <cfRule type="containsText" dxfId="8550" priority="1100" operator="containsText" text="ABP">
      <formula>NOT(ISERROR(SEARCH("ABP",BQ22)))</formula>
    </cfRule>
  </conditionalFormatting>
  <conditionalFormatting sqref="BQ18">
    <cfRule type="containsText" dxfId="8549" priority="1099" operator="containsText" text="ABP">
      <formula>NOT(ISERROR(SEARCH("ABP",BQ18)))</formula>
    </cfRule>
  </conditionalFormatting>
  <conditionalFormatting sqref="BQ124 BQ128 BQ132 BQ136 BQ140 BQ144 BQ148 BQ152 BQ156 BQ160 BQ164 BQ168 BQ172 BQ176 BQ180">
    <cfRule type="cellIs" dxfId="8548" priority="1094" operator="greaterThan">
      <formula>0.05</formula>
    </cfRule>
  </conditionalFormatting>
  <conditionalFormatting sqref="BQ124 BQ128 BQ132 BQ136 BQ140 BQ144 BQ148 BQ152 BQ156 BQ160 BQ164 BQ168 BQ172 BQ176 BQ180">
    <cfRule type="containsText" dxfId="8547" priority="1093" operator="containsText" text="ABP">
      <formula>NOT(ISERROR(SEARCH("ABP",BQ124)))</formula>
    </cfRule>
  </conditionalFormatting>
  <conditionalFormatting sqref="BT22:BU22 BX22">
    <cfRule type="cellIs" dxfId="8546" priority="936" operator="greaterThan">
      <formula>0.05</formula>
    </cfRule>
  </conditionalFormatting>
  <conditionalFormatting sqref="BT26:BU26 BX26">
    <cfRule type="cellIs" dxfId="8545" priority="935" operator="greaterThan">
      <formula>0.05</formula>
    </cfRule>
  </conditionalFormatting>
  <conditionalFormatting sqref="BT30:BU30 BX30">
    <cfRule type="cellIs" dxfId="8544" priority="934" operator="greaterThan">
      <formula>0.05</formula>
    </cfRule>
  </conditionalFormatting>
  <conditionalFormatting sqref="BT34:BU34 BX34">
    <cfRule type="cellIs" dxfId="8543" priority="933" operator="greaterThan">
      <formula>0.05</formula>
    </cfRule>
  </conditionalFormatting>
  <conditionalFormatting sqref="BT38:BU38 BX38">
    <cfRule type="cellIs" dxfId="8542" priority="932" operator="greaterThan">
      <formula>0.05</formula>
    </cfRule>
  </conditionalFormatting>
  <conditionalFormatting sqref="BT18:BU18 BX18">
    <cfRule type="cellIs" dxfId="8541" priority="931" operator="greaterThan">
      <formula>0.05</formula>
    </cfRule>
  </conditionalFormatting>
  <conditionalFormatting sqref="BT117:BU117 BT113:BU113 BT109:BU109 BT105:BU105 BT101:BU101 BT97:BU97 BT93:BU93 BT89:BU89 BT85:BU85 BT81:BU81 BT77:BU77 BT73:BU73 BT46:BU46 BT66:BU66 BT62:BU62 BT58:BU58 BT54:BU54 BT50:BU50 BT42:BU42 BX42 BX50 BX54 BX58 BX62 BX66 BX46 BX73 BX77 BX81 BX85 BX89 BX93 BX97 BX101 BX105 BX109 BX113 BX117">
    <cfRule type="cellIs" dxfId="8540" priority="930" operator="greaterThan">
      <formula>0.05</formula>
    </cfRule>
  </conditionalFormatting>
  <conditionalFormatting sqref="BT18:BU18 BX18">
    <cfRule type="cellIs" dxfId="8539" priority="929" operator="between">
      <formula>0.5</formula>
      <formula>100</formula>
    </cfRule>
  </conditionalFormatting>
  <conditionalFormatting sqref="BT117:BU117 BT113:BU113 BT109:BU109 BT105:BU105 BT101:BU101 BT97:BU97 BT93:BU93 BT89:BU89 BT85:BU85 BT81:BU81 BT77:BU77 BT73:BU73 BT38:BU38 BT46:BU46 BT66:BU66 BT62:BU62 BT58:BU58 BT54:BU54 BT50:BU50 BT42:BU42 BT34:BU34 BT30:BU30 BT26:BU26 BT22:BU22 BX22 BX26 BX30 BX34 BX42 BX50 BX54 BX58 BX62 BX66 BX46 BX38 BX73 BX77 BX81 BX85 BX89 BX93 BX97 BX101 BX105 BX109 BX113 BX117">
    <cfRule type="containsText" dxfId="8538" priority="928" operator="containsText" text="ABP">
      <formula>NOT(ISERROR(SEARCH("ABP",BT22)))</formula>
    </cfRule>
  </conditionalFormatting>
  <conditionalFormatting sqref="BT18:BU18 BX18">
    <cfRule type="containsText" dxfId="8537" priority="927" operator="containsText" text="ABP">
      <formula>NOT(ISERROR(SEARCH("ABP",BT18)))</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ellIs" dxfId="8536" priority="922" operator="greaterThan">
      <formula>0.05</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ontainsText" dxfId="8535" priority="921" operator="containsText" text="ABP">
      <formula>NOT(ISERROR(SEARCH("ABP",BT124)))</formula>
    </cfRule>
  </conditionalFormatting>
  <conditionalFormatting sqref="CC22:CD22">
    <cfRule type="cellIs" dxfId="8534" priority="764" operator="greaterThan">
      <formula>0.05</formula>
    </cfRule>
  </conditionalFormatting>
  <conditionalFormatting sqref="CC26:CD26">
    <cfRule type="cellIs" dxfId="8533" priority="763" operator="greaterThan">
      <formula>0.05</formula>
    </cfRule>
  </conditionalFormatting>
  <conditionalFormatting sqref="CC30:CD30">
    <cfRule type="cellIs" dxfId="8532" priority="762" operator="greaterThan">
      <formula>0.05</formula>
    </cfRule>
  </conditionalFormatting>
  <conditionalFormatting sqref="CC34:CD34">
    <cfRule type="cellIs" dxfId="8531" priority="761" operator="greaterThan">
      <formula>0.05</formula>
    </cfRule>
  </conditionalFormatting>
  <conditionalFormatting sqref="CC38:CD38">
    <cfRule type="cellIs" dxfId="8530" priority="760" operator="greaterThan">
      <formula>0.05</formula>
    </cfRule>
  </conditionalFormatting>
  <conditionalFormatting sqref="CC18:CD18">
    <cfRule type="cellIs" dxfId="8529" priority="759" operator="greaterThan">
      <formula>0.05</formula>
    </cfRule>
  </conditionalFormatting>
  <conditionalFormatting sqref="CC117:CD117 CC113:CD113 CC109:CD109 CC105:CD105 CC101:CD101 CC97:CD97 CC93:CD93 CC89:CD89 CC85:CD85 CC81:CD81 CC77:CD77 CC73:CD73 CC46:CD46 CC66:CD66 CC62:CD62 CC58:CD58 CC54:CD54 CC50:CD50 CC42:CD42">
    <cfRule type="cellIs" dxfId="8528" priority="758" operator="greaterThan">
      <formula>0.05</formula>
    </cfRule>
  </conditionalFormatting>
  <conditionalFormatting sqref="CC18:CD18">
    <cfRule type="cellIs" dxfId="8527" priority="757" operator="between">
      <formula>0.5</formula>
      <formula>100</formula>
    </cfRule>
  </conditionalFormatting>
  <conditionalFormatting sqref="CC117:CD117 CC113:CD113 CC109:CD109 CC105:CD105 CC101:CD101 CC97:CD97 CC93:CD93 CC89:CD89 CC85:CD85 CC81:CD81 CC77:CD77 CC73:CD73 CC38:CD38 CC46:CD46 CC66:CD66 CC62:CD62 CC58:CD58 CC54:CD54 CC50:CD50 CC42:CD42 CC34:CD34 CC30:CD30 CC26:CD26 CC22:CD22">
    <cfRule type="containsText" dxfId="8526" priority="756" operator="containsText" text="ABP">
      <formula>NOT(ISERROR(SEARCH("ABP",CC22)))</formula>
    </cfRule>
  </conditionalFormatting>
  <conditionalFormatting sqref="CC18:CD18">
    <cfRule type="containsText" dxfId="8525" priority="755" operator="containsText" text="ABP">
      <formula>NOT(ISERROR(SEARCH("ABP",CC18)))</formula>
    </cfRule>
  </conditionalFormatting>
  <conditionalFormatting sqref="CC180:CD180 CC176:CD176 CC172:CD172 CC168:CD168 CC164:CD164 CC160:CD160 CC156:CD156 CC152:CD152 CC148:CD148 CC144:CD144 CC140:CD140 CC136:CD136 CC132:CD132 CC128:CD128 CC124:CD124">
    <cfRule type="cellIs" dxfId="8524" priority="750" operator="greaterThan">
      <formula>0.05</formula>
    </cfRule>
  </conditionalFormatting>
  <conditionalFormatting sqref="CC180:CD180 CC176:CD176 CC172:CD172 CC168:CD168 CC164:CD164 CC160:CD160 CC156:CD156 CC152:CD152 CC148:CD148 CC144:CD144 CC140:CD140 CC136:CD136 CC132:CD132 CC128:CD128 CC124:CD124">
    <cfRule type="containsText" dxfId="8523" priority="749" operator="containsText" text="ABP">
      <formula>NOT(ISERROR(SEARCH("ABP",CC124)))</formula>
    </cfRule>
  </conditionalFormatting>
  <conditionalFormatting sqref="BV22:BW22">
    <cfRule type="cellIs" dxfId="8522" priority="592" operator="greaterThan">
      <formula>0.05</formula>
    </cfRule>
  </conditionalFormatting>
  <conditionalFormatting sqref="BV26:BW26">
    <cfRule type="cellIs" dxfId="8521" priority="591" operator="greaterThan">
      <formula>0.05</formula>
    </cfRule>
  </conditionalFormatting>
  <conditionalFormatting sqref="BV30:BW30">
    <cfRule type="cellIs" dxfId="8520" priority="590" operator="greaterThan">
      <formula>0.05</formula>
    </cfRule>
  </conditionalFormatting>
  <conditionalFormatting sqref="BV34:BW34">
    <cfRule type="cellIs" dxfId="8519" priority="589" operator="greaterThan">
      <formula>0.05</formula>
    </cfRule>
  </conditionalFormatting>
  <conditionalFormatting sqref="BV38:BW38">
    <cfRule type="cellIs" dxfId="8518" priority="588" operator="greaterThan">
      <formula>0.05</formula>
    </cfRule>
  </conditionalFormatting>
  <conditionalFormatting sqref="BV18:BW18">
    <cfRule type="cellIs" dxfId="8517" priority="587" operator="greaterThan">
      <formula>0.05</formula>
    </cfRule>
  </conditionalFormatting>
  <conditionalFormatting sqref="BV117:BW117 BV113:BW113 BV109:BW109 BV105:BW105 BV101:BW101 BV97:BW97 BV93:BW93 BV89:BW89 BV85:BW85 BV81:BW81 BV77:BW77 BV73:BW73 BV46:BW46 BV66:BW66 BV62:BW62 BV58:BW58 BV54:BW54 BV50:BW50 BV42:BW42">
    <cfRule type="cellIs" dxfId="8516" priority="586" operator="greaterThan">
      <formula>0.05</formula>
    </cfRule>
  </conditionalFormatting>
  <conditionalFormatting sqref="BV18:BW18">
    <cfRule type="cellIs" dxfId="8515" priority="585" operator="between">
      <formula>0.5</formula>
      <formula>100</formula>
    </cfRule>
  </conditionalFormatting>
  <conditionalFormatting sqref="BV117:BW117 BV113:BW113 BV109:BW109 BV105:BW105 BV101:BW101 BV97:BW97 BV93:BW93 BV89:BW89 BV85:BW85 BV81:BW81 BV77:BW77 BV73:BW73 BV38:BW38 BV46:BW46 BV66:BW66 BV62:BW62 BV58:BW58 BV54:BW54 BV50:BW50 BV42:BW42 BV34:BW34 BV30:BW30 BV26:BW26 BV22:BW22">
    <cfRule type="containsText" dxfId="8514" priority="584" operator="containsText" text="ABP">
      <formula>NOT(ISERROR(SEARCH("ABP",BV22)))</formula>
    </cfRule>
  </conditionalFormatting>
  <conditionalFormatting sqref="BV18:BW18">
    <cfRule type="containsText" dxfId="8513" priority="583" operator="containsText" text="ABP">
      <formula>NOT(ISERROR(SEARCH("ABP",BV18)))</formula>
    </cfRule>
  </conditionalFormatting>
  <conditionalFormatting sqref="BV180:BW180 BV176:BW176 BV172:BW172 BV168:BW168 BV164:BW164 BV160:BW160 BV156:BW156 BV152:BW152 BV148:BW148 BV144:BW144 BV140:BW140 BV136:BW136 BV132:BW132 BV128:BW128 BV124:BW124">
    <cfRule type="cellIs" dxfId="8512" priority="578" operator="greaterThan">
      <formula>0.05</formula>
    </cfRule>
  </conditionalFormatting>
  <conditionalFormatting sqref="BV180:BW180 BV176:BW176 BV172:BW172 BV168:BW168 BV164:BW164 BV160:BW160 BV156:BW156 BV152:BW152 BV148:BW148 BV144:BW144 BV140:BW140 BV136:BW136 BV132:BW132 BV128:BW128 BV124:BW124">
    <cfRule type="containsText" dxfId="8511" priority="577" operator="containsText" text="ABP">
      <formula>NOT(ISERROR(SEARCH("ABP",BV124)))</formula>
    </cfRule>
  </conditionalFormatting>
  <conditionalFormatting sqref="BZ22:CB22">
    <cfRule type="cellIs" dxfId="8510" priority="420" operator="greaterThan">
      <formula>0.05</formula>
    </cfRule>
  </conditionalFormatting>
  <conditionalFormatting sqref="BZ26:CB26">
    <cfRule type="cellIs" dxfId="8509" priority="419" operator="greaterThan">
      <formula>0.05</formula>
    </cfRule>
  </conditionalFormatting>
  <conditionalFormatting sqref="BZ30:CB30">
    <cfRule type="cellIs" dxfId="8508" priority="418" operator="greaterThan">
      <formula>0.05</formula>
    </cfRule>
  </conditionalFormatting>
  <conditionalFormatting sqref="BZ34:CB34">
    <cfRule type="cellIs" dxfId="8507" priority="417" operator="greaterThan">
      <formula>0.05</formula>
    </cfRule>
  </conditionalFormatting>
  <conditionalFormatting sqref="BZ38:CB38">
    <cfRule type="cellIs" dxfId="8506" priority="416" operator="greaterThan">
      <formula>0.05</formula>
    </cfRule>
  </conditionalFormatting>
  <conditionalFormatting sqref="BZ18:CB18">
    <cfRule type="cellIs" dxfId="8505" priority="415" operator="greaterThan">
      <formula>0.05</formula>
    </cfRule>
  </conditionalFormatting>
  <conditionalFormatting sqref="BZ117:CB117 BZ113:CB113 BZ109:CB109 BZ105:CB105 BZ101:CB101 BZ97:CB97 BZ93:CB93 BZ89:CB89 BZ85:CB85 BZ81:CB81 BZ77:CB77 BZ73:CB73 BZ46:CB46 BZ66:CB66 BZ62:CB62 BZ58:CB58 BZ54:CB54 BZ50:CB50 BZ42:CB42">
    <cfRule type="cellIs" dxfId="8504" priority="414" operator="greaterThan">
      <formula>0.05</formula>
    </cfRule>
  </conditionalFormatting>
  <conditionalFormatting sqref="BZ18:CB18">
    <cfRule type="cellIs" dxfId="8503" priority="413" operator="between">
      <formula>0.5</formula>
      <formula>100</formula>
    </cfRule>
  </conditionalFormatting>
  <conditionalFormatting sqref="BZ117:CB117 BZ113:CB113 BZ109:CB109 BZ105:CB105 BZ101:CB101 BZ97:CB97 BZ93:CB93 BZ89:CB89 BZ85:CB85 BZ81:CB81 BZ77:CB77 BZ73:CB73 BZ38:CB38 BZ46:CB46 BZ66:CB66 BZ62:CB62 BZ58:CB58 BZ54:CB54 BZ50:CB50 BZ42:CB42 BZ34:CB34 BZ30:CB30 BZ26:CB26 BZ22:CB22">
    <cfRule type="containsText" dxfId="8502" priority="412" operator="containsText" text="ABP">
      <formula>NOT(ISERROR(SEARCH("ABP",BZ22)))</formula>
    </cfRule>
  </conditionalFormatting>
  <conditionalFormatting sqref="BZ18:CB18">
    <cfRule type="containsText" dxfId="8501" priority="411" operator="containsText" text="ABP">
      <formula>NOT(ISERROR(SEARCH("ABP",BZ18)))</formula>
    </cfRule>
  </conditionalFormatting>
  <conditionalFormatting sqref="BZ180:CB180 BZ176:CB176 BZ172:CB172 BZ168:CB168 BZ164:CB164 BZ160:CB160 BZ156:CB156 BZ152:CB152 BZ148:CB148 BZ144:CB144 BZ140:CB140 BZ136:CB136 BZ132:CB132 BZ128:CB128 BZ124:CB124">
    <cfRule type="cellIs" dxfId="8500" priority="406" operator="greaterThan">
      <formula>0.05</formula>
    </cfRule>
  </conditionalFormatting>
  <conditionalFormatting sqref="BZ180:CB180 BZ176:CB176 BZ172:CB172 BZ168:CB168 BZ164:CB164 BZ160:CB160 BZ156:CB156 BZ152:CB152 BZ148:CB148 BZ144:CB144 BZ140:CB140 BZ136:CB136 BZ132:CB132 BZ128:CB128 BZ124:CB124">
    <cfRule type="containsText" dxfId="8499" priority="405" operator="containsText" text="ABP">
      <formula>NOT(ISERROR(SEARCH("ABP",BZ124)))</formula>
    </cfRule>
  </conditionalFormatting>
  <conditionalFormatting sqref="CE22:CG22 CK22:CN22">
    <cfRule type="cellIs" dxfId="8498" priority="248" operator="greaterThan">
      <formula>0.05</formula>
    </cfRule>
  </conditionalFormatting>
  <conditionalFormatting sqref="CE26:CG26 CK26:CN26">
    <cfRule type="cellIs" dxfId="8497" priority="247" operator="greaterThan">
      <formula>0.05</formula>
    </cfRule>
  </conditionalFormatting>
  <conditionalFormatting sqref="CE30:CG30 CK30:CN30">
    <cfRule type="cellIs" dxfId="8496" priority="246" operator="greaterThan">
      <formula>0.05</formula>
    </cfRule>
  </conditionalFormatting>
  <conditionalFormatting sqref="CE34:CG34 CK34:CN34">
    <cfRule type="cellIs" dxfId="8495" priority="245" operator="greaterThan">
      <formula>0.05</formula>
    </cfRule>
  </conditionalFormatting>
  <conditionalFormatting sqref="CE38:CG38 CK38:CN38">
    <cfRule type="cellIs" dxfId="8494" priority="244" operator="greaterThan">
      <formula>0.05</formula>
    </cfRule>
  </conditionalFormatting>
  <conditionalFormatting sqref="CE18:CI18 CK18:CN18">
    <cfRule type="cellIs" dxfId="8493" priority="243" operator="greaterThan">
      <formula>0.05</formula>
    </cfRule>
  </conditionalFormatting>
  <conditionalFormatting sqref="CE46:CG46 CE66:CG66 CE62:CG62 CE58:CG58 CE54:CG54 CE50:CG50 CE42:CG42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ellIs" dxfId="8492" priority="242" operator="greaterThan">
      <formula>0.05</formula>
    </cfRule>
  </conditionalFormatting>
  <conditionalFormatting sqref="CE18:CI18 CK18:CN18">
    <cfRule type="cellIs" dxfId="8491" priority="241" operator="between">
      <formula>0.5</formula>
      <formula>100</formula>
    </cfRule>
  </conditionalFormatting>
  <conditionalFormatting sqref="CE38:CG38 CE46:CG46 CE66:CG66 CE62:CG62 CE58:CG58 CE54:CG54 CE50:CG50 CE42:CG42 CE34:CG34 CE30:CG30 CE26:CG26 CE22:CG22 CK22:CN22 CK26:CN26 CK30:CN30 CK34:CN34 CK38:CN38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ontainsText" dxfId="8490" priority="240" operator="containsText" text="ABP">
      <formula>NOT(ISERROR(SEARCH("ABP",CE22)))</formula>
    </cfRule>
  </conditionalFormatting>
  <conditionalFormatting sqref="CE18:CI18 CK18:CN18">
    <cfRule type="containsText" dxfId="8489" priority="239" operator="containsText" text="ABP">
      <formula>NOT(ISERROR(SEARCH("ABP",CE18)))</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ellIs" dxfId="8488" priority="234" operator="greaterThan">
      <formula>0.05</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ontainsText" dxfId="8487" priority="233" operator="containsText" text="ABP">
      <formula>NOT(ISERROR(SEARCH("ABP",CE124)))</formula>
    </cfRule>
  </conditionalFormatting>
  <conditionalFormatting sqref="CH22:CI22">
    <cfRule type="cellIs" dxfId="8486" priority="196" operator="greaterThan">
      <formula>0.05</formula>
    </cfRule>
  </conditionalFormatting>
  <conditionalFormatting sqref="CH22:CI22">
    <cfRule type="cellIs" dxfId="8485" priority="195" operator="between">
      <formula>0.5</formula>
      <formula>100</formula>
    </cfRule>
  </conditionalFormatting>
  <conditionalFormatting sqref="CH22:CI22">
    <cfRule type="containsText" dxfId="8484" priority="194" operator="containsText" text="ABP">
      <formula>NOT(ISERROR(SEARCH("ABP",CH22)))</formula>
    </cfRule>
  </conditionalFormatting>
  <conditionalFormatting sqref="CH26:CI26">
    <cfRule type="cellIs" dxfId="8483" priority="189" operator="greaterThan">
      <formula>0.05</formula>
    </cfRule>
  </conditionalFormatting>
  <conditionalFormatting sqref="CH26:CI26">
    <cfRule type="cellIs" dxfId="8482" priority="188" operator="between">
      <formula>0.5</formula>
      <formula>100</formula>
    </cfRule>
  </conditionalFormatting>
  <conditionalFormatting sqref="CH26:CI26">
    <cfRule type="containsText" dxfId="8481" priority="187" operator="containsText" text="ABP">
      <formula>NOT(ISERROR(SEARCH("ABP",CH26)))</formula>
    </cfRule>
  </conditionalFormatting>
  <conditionalFormatting sqref="CH30:CI30">
    <cfRule type="cellIs" dxfId="8480" priority="182" operator="greaterThan">
      <formula>0.05</formula>
    </cfRule>
  </conditionalFormatting>
  <conditionalFormatting sqref="CH30:CI30">
    <cfRule type="cellIs" dxfId="8479" priority="181" operator="between">
      <formula>0.5</formula>
      <formula>100</formula>
    </cfRule>
  </conditionalFormatting>
  <conditionalFormatting sqref="CH30:CI30">
    <cfRule type="containsText" dxfId="8478" priority="180" operator="containsText" text="ABP">
      <formula>NOT(ISERROR(SEARCH("ABP",CH30)))</formula>
    </cfRule>
  </conditionalFormatting>
  <conditionalFormatting sqref="CH34:CI34">
    <cfRule type="cellIs" dxfId="8477" priority="175" operator="greaterThan">
      <formula>0.05</formula>
    </cfRule>
  </conditionalFormatting>
  <conditionalFormatting sqref="CH34:CI34">
    <cfRule type="cellIs" dxfId="8476" priority="174" operator="between">
      <formula>0.5</formula>
      <formula>100</formula>
    </cfRule>
  </conditionalFormatting>
  <conditionalFormatting sqref="CH34:CI34">
    <cfRule type="containsText" dxfId="8475" priority="173" operator="containsText" text="ABP">
      <formula>NOT(ISERROR(SEARCH("ABP",CH34)))</formula>
    </cfRule>
  </conditionalFormatting>
  <conditionalFormatting sqref="CH38:CI38">
    <cfRule type="cellIs" dxfId="8474" priority="168" operator="greaterThan">
      <formula>0.05</formula>
    </cfRule>
  </conditionalFormatting>
  <conditionalFormatting sqref="CH38:CI38">
    <cfRule type="cellIs" dxfId="8473" priority="167" operator="between">
      <formula>0.5</formula>
      <formula>100</formula>
    </cfRule>
  </conditionalFormatting>
  <conditionalFormatting sqref="CH38:CI38">
    <cfRule type="containsText" dxfId="8472" priority="166" operator="containsText" text="ABP">
      <formula>NOT(ISERROR(SEARCH("ABP",CH38)))</formula>
    </cfRule>
  </conditionalFormatting>
  <conditionalFormatting sqref="CH42:CI42">
    <cfRule type="cellIs" dxfId="8471" priority="161" operator="greaterThan">
      <formula>0.05</formula>
    </cfRule>
  </conditionalFormatting>
  <conditionalFormatting sqref="CH42:CI42">
    <cfRule type="cellIs" dxfId="8470" priority="160" operator="between">
      <formula>0.5</formula>
      <formula>100</formula>
    </cfRule>
  </conditionalFormatting>
  <conditionalFormatting sqref="CH42:CI42">
    <cfRule type="containsText" dxfId="8469" priority="159" operator="containsText" text="ABP">
      <formula>NOT(ISERROR(SEARCH("ABP",CH42)))</formula>
    </cfRule>
  </conditionalFormatting>
  <conditionalFormatting sqref="CH46:CI46">
    <cfRule type="cellIs" dxfId="8468" priority="154" operator="greaterThan">
      <formula>0.05</formula>
    </cfRule>
  </conditionalFormatting>
  <conditionalFormatting sqref="CH46:CI46">
    <cfRule type="cellIs" dxfId="8467" priority="153" operator="between">
      <formula>0.5</formula>
      <formula>100</formula>
    </cfRule>
  </conditionalFormatting>
  <conditionalFormatting sqref="CH46:CI46">
    <cfRule type="containsText" dxfId="8466" priority="152" operator="containsText" text="ABP">
      <formula>NOT(ISERROR(SEARCH("ABP",CH46)))</formula>
    </cfRule>
  </conditionalFormatting>
  <conditionalFormatting sqref="CH50:CI50">
    <cfRule type="cellIs" dxfId="8465" priority="147" operator="greaterThan">
      <formula>0.05</formula>
    </cfRule>
  </conditionalFormatting>
  <conditionalFormatting sqref="CH50:CI50">
    <cfRule type="cellIs" dxfId="8464" priority="146" operator="between">
      <formula>0.5</formula>
      <formula>100</formula>
    </cfRule>
  </conditionalFormatting>
  <conditionalFormatting sqref="CH50:CI50">
    <cfRule type="containsText" dxfId="8463" priority="145" operator="containsText" text="ABP">
      <formula>NOT(ISERROR(SEARCH("ABP",CH50)))</formula>
    </cfRule>
  </conditionalFormatting>
  <conditionalFormatting sqref="CH54:CI54">
    <cfRule type="cellIs" dxfId="8462" priority="140" operator="greaterThan">
      <formula>0.05</formula>
    </cfRule>
  </conditionalFormatting>
  <conditionalFormatting sqref="CH54:CI54">
    <cfRule type="cellIs" dxfId="8461" priority="139" operator="between">
      <formula>0.5</formula>
      <formula>100</formula>
    </cfRule>
  </conditionalFormatting>
  <conditionalFormatting sqref="CH54:CI54">
    <cfRule type="containsText" dxfId="8460" priority="138" operator="containsText" text="ABP">
      <formula>NOT(ISERROR(SEARCH("ABP",CH54)))</formula>
    </cfRule>
  </conditionalFormatting>
  <conditionalFormatting sqref="CH58:CI58">
    <cfRule type="cellIs" dxfId="8459" priority="133" operator="greaterThan">
      <formula>0.05</formula>
    </cfRule>
  </conditionalFormatting>
  <conditionalFormatting sqref="CH58:CI58">
    <cfRule type="cellIs" dxfId="8458" priority="132" operator="between">
      <formula>0.5</formula>
      <formula>100</formula>
    </cfRule>
  </conditionalFormatting>
  <conditionalFormatting sqref="CH58:CI58">
    <cfRule type="containsText" dxfId="8457" priority="131" operator="containsText" text="ABP">
      <formula>NOT(ISERROR(SEARCH("ABP",CH58)))</formula>
    </cfRule>
  </conditionalFormatting>
  <conditionalFormatting sqref="CH62:CI62">
    <cfRule type="cellIs" dxfId="8456" priority="126" operator="greaterThan">
      <formula>0.05</formula>
    </cfRule>
  </conditionalFormatting>
  <conditionalFormatting sqref="CH62:CI62">
    <cfRule type="cellIs" dxfId="8455" priority="125" operator="between">
      <formula>0.5</formula>
      <formula>100</formula>
    </cfRule>
  </conditionalFormatting>
  <conditionalFormatting sqref="CH62:CI62">
    <cfRule type="containsText" dxfId="8454" priority="124" operator="containsText" text="ABP">
      <formula>NOT(ISERROR(SEARCH("ABP",CH62)))</formula>
    </cfRule>
  </conditionalFormatting>
  <conditionalFormatting sqref="CH66:CI66">
    <cfRule type="cellIs" dxfId="8453" priority="119" operator="greaterThan">
      <formula>0.05</formula>
    </cfRule>
  </conditionalFormatting>
  <conditionalFormatting sqref="CH66:CI66">
    <cfRule type="cellIs" dxfId="8452" priority="118" operator="between">
      <formula>0.5</formula>
      <formula>100</formula>
    </cfRule>
  </conditionalFormatting>
  <conditionalFormatting sqref="CH66:CI66">
    <cfRule type="containsText" dxfId="8451" priority="117" operator="containsText" text="ABP">
      <formula>NOT(ISERROR(SEARCH("ABP",CH66)))</formula>
    </cfRule>
  </conditionalFormatting>
  <conditionalFormatting sqref="AL21:DA21">
    <cfRule type="containsText" dxfId="8450" priority="13" operator="containsText" text="Score">
      <formula>NOT(ISERROR(SEARCH("Score",AL21)))</formula>
    </cfRule>
    <cfRule type="cellIs" dxfId="8449" priority="14" operator="greaterThan">
      <formula>$O$21</formula>
    </cfRule>
    <cfRule type="cellIs" dxfId="8448" priority="15" operator="equal">
      <formula>$O$21</formula>
    </cfRule>
    <cfRule type="cellIs" dxfId="8447" priority="16" operator="lessThan">
      <formula>$O$21</formula>
    </cfRule>
  </conditionalFormatting>
  <conditionalFormatting sqref="AL123:DA123">
    <cfRule type="containsText" dxfId="8446" priority="5681" operator="containsText" text="Score">
      <formula>NOT(ISERROR(SEARCH("Score",AL123)))</formula>
    </cfRule>
    <cfRule type="cellIs" dxfId="8445" priority="5682" operator="greaterThan">
      <formula>$O$123</formula>
    </cfRule>
    <cfRule type="cellIs" dxfId="8444" priority="5683" operator="equal">
      <formula>$O$123</formula>
    </cfRule>
    <cfRule type="cellIs" dxfId="8443" priority="5684" operator="lessThan">
      <formula>$O$123</formula>
    </cfRule>
  </conditionalFormatting>
  <conditionalFormatting sqref="AL127:DA127">
    <cfRule type="containsText" dxfId="8442" priority="5801" operator="containsText" text="Score">
      <formula>NOT(ISERROR(SEARCH("Score",AL127)))</formula>
    </cfRule>
    <cfRule type="cellIs" dxfId="8441" priority="5802" operator="greaterThan">
      <formula>$O$127</formula>
    </cfRule>
    <cfRule type="cellIs" dxfId="8440" priority="5803" operator="equal">
      <formula>$O$127</formula>
    </cfRule>
    <cfRule type="cellIs" dxfId="8439" priority="5804" operator="lessThan">
      <formula>$O$127</formula>
    </cfRule>
  </conditionalFormatting>
  <conditionalFormatting sqref="AL135:DA135">
    <cfRule type="containsText" dxfId="8438" priority="5441" operator="containsText" text="Score">
      <formula>NOT(ISERROR(SEARCH("Score",AL135)))</formula>
    </cfRule>
    <cfRule type="cellIs" dxfId="8437" priority="5442" operator="greaterThan">
      <formula>$O$135</formula>
    </cfRule>
    <cfRule type="cellIs" dxfId="8436" priority="5443" operator="equal">
      <formula>$O$135</formula>
    </cfRule>
    <cfRule type="cellIs" dxfId="8435" priority="5444" operator="lessThan">
      <formula>$O$135</formula>
    </cfRule>
  </conditionalFormatting>
  <conditionalFormatting sqref="AL139:DA139">
    <cfRule type="containsText" dxfId="8434" priority="5321" operator="containsText" text="Score">
      <formula>NOT(ISERROR(SEARCH("Score",AL139)))</formula>
    </cfRule>
    <cfRule type="cellIs" dxfId="8433" priority="5322" operator="greaterThan">
      <formula>$O$139</formula>
    </cfRule>
    <cfRule type="cellIs" dxfId="8432" priority="5323" operator="equal">
      <formula>$O$139</formula>
    </cfRule>
    <cfRule type="cellIs" dxfId="8431" priority="5324" operator="lessThan">
      <formula>$O$139</formula>
    </cfRule>
  </conditionalFormatting>
  <conditionalFormatting sqref="AL143:DA143">
    <cfRule type="containsText" dxfId="8430" priority="5201" operator="containsText" text="Score">
      <formula>NOT(ISERROR(SEARCH("Score",AL143)))</formula>
    </cfRule>
    <cfRule type="cellIs" dxfId="8429" priority="5202" operator="greaterThan">
      <formula>$O$143</formula>
    </cfRule>
    <cfRule type="cellIs" dxfId="8428" priority="5203" operator="equal">
      <formula>$O$143</formula>
    </cfRule>
    <cfRule type="cellIs" dxfId="8427" priority="5204" operator="lessThan">
      <formula>$O$143</formula>
    </cfRule>
  </conditionalFormatting>
  <conditionalFormatting sqref="AL147:DA147">
    <cfRule type="containsText" dxfId="8426" priority="5081" operator="containsText" text="Score">
      <formula>NOT(ISERROR(SEARCH("Score",AL147)))</formula>
    </cfRule>
    <cfRule type="cellIs" dxfId="8425" priority="5082" operator="greaterThan">
      <formula>$O$147</formula>
    </cfRule>
    <cfRule type="cellIs" dxfId="8424" priority="5083" operator="equal">
      <formula>$O$147</formula>
    </cfRule>
    <cfRule type="cellIs" dxfId="8423" priority="5084" operator="lessThan">
      <formula>$O$147</formula>
    </cfRule>
  </conditionalFormatting>
  <conditionalFormatting sqref="CJ22">
    <cfRule type="cellIs" dxfId="8422" priority="12" operator="greaterThan">
      <formula>0.05</formula>
    </cfRule>
  </conditionalFormatting>
  <conditionalFormatting sqref="CJ26">
    <cfRule type="cellIs" dxfId="8421" priority="11" operator="greaterThan">
      <formula>0.05</formula>
    </cfRule>
  </conditionalFormatting>
  <conditionalFormatting sqref="CJ30">
    <cfRule type="cellIs" dxfId="8420" priority="10" operator="greaterThan">
      <formula>0.05</formula>
    </cfRule>
  </conditionalFormatting>
  <conditionalFormatting sqref="CJ34">
    <cfRule type="cellIs" dxfId="8419" priority="9" operator="greaterThan">
      <formula>0.05</formula>
    </cfRule>
  </conditionalFormatting>
  <conditionalFormatting sqref="CJ38">
    <cfRule type="cellIs" dxfId="8418" priority="8" operator="greaterThan">
      <formula>0.05</formula>
    </cfRule>
  </conditionalFormatting>
  <conditionalFormatting sqref="CJ18">
    <cfRule type="cellIs" dxfId="8417" priority="7" operator="greaterThan">
      <formula>0.05</formula>
    </cfRule>
  </conditionalFormatting>
  <conditionalFormatting sqref="CJ117 CJ113 CJ109 CJ105 CJ101 CJ97 CJ93 CJ89 CJ85 CJ81 CJ77 CJ73 CJ46 CJ66 CJ62 CJ58 CJ54 CJ50 CJ42">
    <cfRule type="cellIs" dxfId="8416" priority="6" operator="greaterThan">
      <formula>0.05</formula>
    </cfRule>
  </conditionalFormatting>
  <conditionalFormatting sqref="CJ18">
    <cfRule type="cellIs" dxfId="8415" priority="5" operator="between">
      <formula>0.5</formula>
      <formula>100</formula>
    </cfRule>
  </conditionalFormatting>
  <conditionalFormatting sqref="CJ117 CJ113 CJ109 CJ105 CJ101 CJ97 CJ93 CJ89 CJ85 CJ81 CJ77 CJ73 CJ38 CJ46 CJ66 CJ62 CJ58 CJ54 CJ50 CJ42 CJ34 CJ30 CJ26 CJ22">
    <cfRule type="containsText" dxfId="8414" priority="4" operator="containsText" text="ABP">
      <formula>NOT(ISERROR(SEARCH("ABP",CJ22)))</formula>
    </cfRule>
  </conditionalFormatting>
  <conditionalFormatting sqref="CJ18">
    <cfRule type="containsText" dxfId="8413" priority="3" operator="containsText" text="ABP">
      <formula>NOT(ISERROR(SEARCH("ABP",CJ18)))</formula>
    </cfRule>
  </conditionalFormatting>
  <conditionalFormatting sqref="CJ180 CJ176 CJ172 CJ168 CJ164 CJ160 CJ156 CJ152 CJ148 CJ144 CJ140 CJ136 CJ132 CJ128 CJ124">
    <cfRule type="cellIs" dxfId="8412" priority="2" operator="greaterThan">
      <formula>0.05</formula>
    </cfRule>
  </conditionalFormatting>
  <conditionalFormatting sqref="CJ180 CJ176 CJ172 CJ168 CJ164 CJ160 CJ156 CJ152 CJ148 CJ144 CJ140 CJ136 CJ132 CJ128 CJ124">
    <cfRule type="containsText" dxfId="8411" priority="1" operator="containsText" text="ABP">
      <formula>NOT(ISERROR(SEARCH("ABP",CJ124)))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46"/>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3" max="103" width="1.7265625" customWidth="1"/>
    <col min="104" max="104" width="16.54296875" bestFit="1" customWidth="1"/>
    <col min="105" max="105" width="7.54296875" style="1" bestFit="1" customWidth="1"/>
    <col min="106" max="106" width="2.453125" customWidth="1"/>
  </cols>
  <sheetData>
    <row r="1" spans="1:106" ht="18.5" x14ac:dyDescent="0.45">
      <c r="A1" s="10" t="s">
        <v>58</v>
      </c>
    </row>
    <row r="2" spans="1:106" ht="18.5" x14ac:dyDescent="0.45">
      <c r="A2" s="10" t="s">
        <v>99</v>
      </c>
    </row>
    <row r="3" spans="1:106" x14ac:dyDescent="0.35">
      <c r="A3" s="2" t="s">
        <v>60</v>
      </c>
      <c r="Q3" s="4" t="str">
        <f>IFERROR(AVERAGEIF(K3:O3,"&gt;0"),"")</f>
        <v/>
      </c>
      <c r="AF3" t="s">
        <v>52</v>
      </c>
    </row>
    <row r="4" spans="1:106" x14ac:dyDescent="0.35">
      <c r="A4" s="343" t="str">
        <f>'Ranking for Publication'!A2</f>
        <v>Dec. 8, 2023</v>
      </c>
      <c r="Q4" s="4"/>
      <c r="AF4" t="s">
        <v>53</v>
      </c>
      <c r="CX4" s="1"/>
      <c r="DA4"/>
    </row>
    <row r="5" spans="1:106" x14ac:dyDescent="0.35">
      <c r="AB5" s="1"/>
      <c r="AC5"/>
      <c r="AF5" t="s">
        <v>54</v>
      </c>
      <c r="CZ5" s="1"/>
      <c r="DA5"/>
    </row>
    <row r="6" spans="1:106" x14ac:dyDescent="0.35">
      <c r="A6" s="344" t="s">
        <v>102</v>
      </c>
      <c r="B6" s="344"/>
      <c r="C6" s="344"/>
      <c r="D6" s="344"/>
      <c r="E6" s="344"/>
      <c r="F6" s="344"/>
      <c r="G6" s="344"/>
      <c r="I6" s="160">
        <v>627.5</v>
      </c>
      <c r="AF6" t="s">
        <v>97</v>
      </c>
    </row>
    <row r="7" spans="1:106" x14ac:dyDescent="0.35">
      <c r="A7" s="345" t="s">
        <v>103</v>
      </c>
      <c r="B7" s="345"/>
      <c r="C7" s="345"/>
      <c r="D7" s="345"/>
      <c r="E7" s="345"/>
      <c r="F7" s="345"/>
      <c r="G7" s="345"/>
      <c r="I7" s="161">
        <v>625.54999999999995</v>
      </c>
      <c r="AF7" t="s">
        <v>98</v>
      </c>
      <c r="AG7" t="s">
        <v>214</v>
      </c>
    </row>
    <row r="8" spans="1:106" x14ac:dyDescent="0.35">
      <c r="A8" s="346" t="s">
        <v>104</v>
      </c>
      <c r="B8" s="346"/>
      <c r="C8" s="346"/>
      <c r="D8" s="346"/>
      <c r="E8" s="346"/>
      <c r="F8" s="346"/>
      <c r="G8" s="346"/>
      <c r="I8" s="40">
        <v>623</v>
      </c>
      <c r="AF8" t="s">
        <v>96</v>
      </c>
    </row>
    <row r="9" spans="1:106" ht="15" thickBot="1" x14ac:dyDescent="0.4"/>
    <row r="10" spans="1:106" ht="18.5" x14ac:dyDescent="0.45">
      <c r="B10" s="67"/>
      <c r="C10" s="68"/>
      <c r="D10" s="353" t="s">
        <v>94</v>
      </c>
      <c r="E10" s="353"/>
      <c r="F10" s="353"/>
      <c r="G10" s="353"/>
      <c r="H10" s="353"/>
      <c r="I10" s="353"/>
      <c r="J10" s="353"/>
      <c r="K10" s="353"/>
      <c r="L10" s="353"/>
      <c r="M10" s="353"/>
      <c r="N10" s="353"/>
      <c r="O10" s="353"/>
      <c r="P10" s="353"/>
      <c r="Q10" s="353"/>
      <c r="R10" s="353"/>
      <c r="S10" s="353"/>
      <c r="T10" s="353"/>
      <c r="U10" s="353"/>
      <c r="V10" s="353"/>
      <c r="W10" s="353"/>
      <c r="X10" s="353"/>
      <c r="Y10" s="69"/>
      <c r="Z10" s="70"/>
      <c r="AB10" s="79"/>
      <c r="AC10" s="90" t="s">
        <v>92</v>
      </c>
      <c r="AD10" s="90"/>
      <c r="AE10" s="90"/>
      <c r="AF10" s="90"/>
      <c r="AG10" s="90"/>
      <c r="AH10" s="90"/>
      <c r="AI10" s="80"/>
      <c r="AJ10" s="80"/>
      <c r="AK10" s="80"/>
      <c r="AL10" s="80"/>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81"/>
    </row>
    <row r="11" spans="1:106"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52"/>
      <c r="DB11" s="88"/>
    </row>
    <row r="12" spans="1:106" ht="19" thickBot="1" x14ac:dyDescent="0.5">
      <c r="B12" s="71"/>
      <c r="C12" s="45"/>
      <c r="D12" s="350" t="s">
        <v>57</v>
      </c>
      <c r="E12" s="351"/>
      <c r="F12" s="351"/>
      <c r="G12" s="351"/>
      <c r="H12" s="351"/>
      <c r="I12" s="351"/>
      <c r="J12" s="351"/>
      <c r="K12" s="351"/>
      <c r="L12" s="351"/>
      <c r="M12" s="351"/>
      <c r="N12" s="351"/>
      <c r="O12" s="351"/>
      <c r="P12" s="351"/>
      <c r="Q12" s="351"/>
      <c r="R12" s="351"/>
      <c r="S12" s="351"/>
      <c r="T12" s="351"/>
      <c r="U12" s="351"/>
      <c r="V12" s="351"/>
      <c r="W12" s="351"/>
      <c r="X12" s="352"/>
      <c r="Y12" s="78"/>
      <c r="Z12" s="73"/>
      <c r="AB12" s="82"/>
      <c r="AC12" s="45"/>
      <c r="AF12" s="348" t="s">
        <v>9</v>
      </c>
      <c r="AG12" s="348"/>
      <c r="AH12" s="348"/>
      <c r="AI12" s="348"/>
      <c r="AJ12" s="348"/>
      <c r="AL12" s="63" t="s">
        <v>56</v>
      </c>
      <c r="DA12" s="46"/>
      <c r="DB12" s="88"/>
    </row>
    <row r="13" spans="1:106"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t="s">
        <v>17</v>
      </c>
      <c r="CT13" s="3" t="s">
        <v>17</v>
      </c>
      <c r="CU13" s="3" t="s">
        <v>17</v>
      </c>
      <c r="CV13" s="3" t="s">
        <v>17</v>
      </c>
      <c r="CW13" s="3" t="s">
        <v>17</v>
      </c>
      <c r="CX13" s="3" t="s">
        <v>17</v>
      </c>
      <c r="DA13" s="66"/>
      <c r="DB13" s="89"/>
    </row>
    <row r="14" spans="1:106" s="3" customFormat="1" x14ac:dyDescent="0.35">
      <c r="B14" s="74"/>
      <c r="C14" s="326" t="s">
        <v>0</v>
      </c>
      <c r="F14" s="3" t="s">
        <v>2</v>
      </c>
      <c r="G14" s="3" t="s">
        <v>1</v>
      </c>
      <c r="I14" s="3" t="s">
        <v>13</v>
      </c>
      <c r="K14" s="347" t="s">
        <v>36</v>
      </c>
      <c r="L14" s="347"/>
      <c r="M14" s="347"/>
      <c r="N14" s="347"/>
      <c r="O14" s="347"/>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218</v>
      </c>
      <c r="AQ14" s="3" t="s">
        <v>232</v>
      </c>
      <c r="AR14" s="3" t="s">
        <v>223</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188</v>
      </c>
      <c r="BN14" s="3" t="s">
        <v>188</v>
      </c>
      <c r="BO14" s="3" t="s">
        <v>188</v>
      </c>
      <c r="BP14" s="3" t="s">
        <v>188</v>
      </c>
      <c r="BQ14" s="3" t="s">
        <v>188</v>
      </c>
      <c r="BR14" s="3" t="s">
        <v>193</v>
      </c>
      <c r="BS14" s="3" t="s">
        <v>193</v>
      </c>
      <c r="BT14" s="3" t="s">
        <v>193</v>
      </c>
      <c r="BU14" s="3" t="s">
        <v>193</v>
      </c>
      <c r="BV14" s="3" t="s">
        <v>210</v>
      </c>
      <c r="BW14" s="3" t="s">
        <v>210</v>
      </c>
      <c r="BX14" s="3" t="s">
        <v>210</v>
      </c>
      <c r="BY14" s="3" t="s">
        <v>210</v>
      </c>
      <c r="BZ14" s="3" t="s">
        <v>210</v>
      </c>
      <c r="CA14" s="3" t="s">
        <v>18</v>
      </c>
      <c r="CB14" s="3" t="s">
        <v>292</v>
      </c>
      <c r="CC14" s="3" t="s">
        <v>292</v>
      </c>
      <c r="CD14" s="3" t="s">
        <v>298</v>
      </c>
      <c r="CE14" s="3" t="s">
        <v>298</v>
      </c>
      <c r="CF14" s="3" t="s">
        <v>298</v>
      </c>
      <c r="CG14" s="3" t="s">
        <v>298</v>
      </c>
      <c r="CH14" s="3" t="s">
        <v>298</v>
      </c>
      <c r="CI14" s="3" t="s">
        <v>298</v>
      </c>
      <c r="CJ14" s="3" t="s">
        <v>295</v>
      </c>
      <c r="CK14" s="3" t="s">
        <v>295</v>
      </c>
      <c r="CL14" s="3" t="s">
        <v>312</v>
      </c>
      <c r="CM14" s="3" t="s">
        <v>312</v>
      </c>
      <c r="CN14" s="3" t="s">
        <v>312</v>
      </c>
      <c r="CO14" s="3" t="s">
        <v>312</v>
      </c>
      <c r="CP14" s="3" t="s">
        <v>312</v>
      </c>
      <c r="CQ14" s="3" t="s">
        <v>312</v>
      </c>
      <c r="CR14" s="3" t="s">
        <v>312</v>
      </c>
      <c r="CS14" s="3" t="s">
        <v>19</v>
      </c>
      <c r="CT14" s="3" t="s">
        <v>19</v>
      </c>
      <c r="CU14" s="3" t="s">
        <v>19</v>
      </c>
      <c r="CV14" s="3" t="s">
        <v>19</v>
      </c>
      <c r="CW14" s="3" t="s">
        <v>19</v>
      </c>
      <c r="CX14" s="3" t="s">
        <v>19</v>
      </c>
      <c r="DA14" s="66" t="s">
        <v>0</v>
      </c>
      <c r="DB14" s="89"/>
    </row>
    <row r="15" spans="1:106"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266</v>
      </c>
      <c r="BI15" s="41" t="s">
        <v>266</v>
      </c>
      <c r="BJ15" s="41" t="s">
        <v>270</v>
      </c>
      <c r="BK15" s="41" t="s">
        <v>272</v>
      </c>
      <c r="BL15" s="41" t="s">
        <v>246</v>
      </c>
      <c r="BM15" s="41" t="s">
        <v>273</v>
      </c>
      <c r="BN15" s="41" t="s">
        <v>275</v>
      </c>
      <c r="BO15" s="41" t="s">
        <v>274</v>
      </c>
      <c r="BP15" s="41" t="s">
        <v>278</v>
      </c>
      <c r="BQ15" s="41" t="s">
        <v>278</v>
      </c>
      <c r="BR15" s="41" t="s">
        <v>282</v>
      </c>
      <c r="BS15" s="41" t="s">
        <v>282</v>
      </c>
      <c r="BT15" s="41" t="s">
        <v>280</v>
      </c>
      <c r="BU15" s="41" t="s">
        <v>280</v>
      </c>
      <c r="BV15" s="41" t="s">
        <v>285</v>
      </c>
      <c r="BW15" s="41" t="s">
        <v>285</v>
      </c>
      <c r="BX15" s="41" t="s">
        <v>286</v>
      </c>
      <c r="BY15" s="41" t="s">
        <v>286</v>
      </c>
      <c r="BZ15" s="41" t="s">
        <v>290</v>
      </c>
      <c r="CA15" s="41" t="s">
        <v>293</v>
      </c>
      <c r="CB15" s="41" t="s">
        <v>278</v>
      </c>
      <c r="CC15" s="41" t="s">
        <v>278</v>
      </c>
      <c r="CD15" s="41" t="s">
        <v>294</v>
      </c>
      <c r="CE15" s="41" t="s">
        <v>305</v>
      </c>
      <c r="CF15" s="41" t="s">
        <v>305</v>
      </c>
      <c r="CG15" s="41" t="s">
        <v>246</v>
      </c>
      <c r="CH15" s="41" t="s">
        <v>296</v>
      </c>
      <c r="CI15" s="41" t="s">
        <v>296</v>
      </c>
      <c r="CJ15" s="41" t="s">
        <v>307</v>
      </c>
      <c r="CK15" s="41" t="s">
        <v>309</v>
      </c>
      <c r="CL15" s="41" t="s">
        <v>313</v>
      </c>
      <c r="CM15" s="41" t="s">
        <v>313</v>
      </c>
      <c r="CN15" s="41" t="s">
        <v>278</v>
      </c>
      <c r="CO15" s="41" t="s">
        <v>278</v>
      </c>
      <c r="CP15" s="41" t="s">
        <v>318</v>
      </c>
      <c r="CQ15" s="41" t="s">
        <v>318</v>
      </c>
      <c r="CR15" s="41" t="s">
        <v>321</v>
      </c>
      <c r="CS15" s="41" t="s">
        <v>323</v>
      </c>
      <c r="CT15" s="41" t="s">
        <v>324</v>
      </c>
      <c r="CU15" s="41" t="s">
        <v>322</v>
      </c>
      <c r="CV15" s="41" t="s">
        <v>297</v>
      </c>
      <c r="CW15" s="41" t="s">
        <v>301</v>
      </c>
      <c r="CX15" s="41" t="s">
        <v>310</v>
      </c>
      <c r="CZ15" s="3" t="s">
        <v>34</v>
      </c>
      <c r="DA15" s="66" t="s">
        <v>35</v>
      </c>
      <c r="DB15" s="89"/>
    </row>
    <row r="16" spans="1:106"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2"/>
      <c r="CZ16" s="149"/>
      <c r="DA16" s="66"/>
      <c r="DB16" s="89"/>
    </row>
    <row r="17" spans="2:106" x14ac:dyDescent="0.35">
      <c r="B17" s="71"/>
      <c r="C17" s="327">
        <f>IF(AD17="Athlete Name","",AC17)</f>
        <v>1</v>
      </c>
      <c r="D17" s="47" t="str">
        <f t="shared" ref="D17" si="0">IF(AD17="Athlete Name","",AD17)</f>
        <v>Mary Tucker</v>
      </c>
      <c r="E17" s="60"/>
      <c r="F17" s="1">
        <f>IF(COUNT(AL17:CX17)=0,"", COUNT(AL17:CX17))</f>
        <v>15</v>
      </c>
      <c r="G17" s="46">
        <f t="shared" ref="G17" si="1">_xlfn.IFS(F17="","",F17=1,1,F17=2,2,F17=3,3,F17=4,4,F17=5,5,F17&gt;5,5)</f>
        <v>5</v>
      </c>
      <c r="I17" s="61"/>
      <c r="J17" s="108" t="s">
        <v>7</v>
      </c>
      <c r="K17" s="45">
        <f>IFERROR(LARGE((AL17:CX17),1),"")</f>
        <v>635.20000000000005</v>
      </c>
      <c r="L17" s="1">
        <f>IFERROR(LARGE((AL17:CX17),2),"")</f>
        <v>633.6</v>
      </c>
      <c r="M17" s="1">
        <f>IFERROR(LARGE((AL17:CX17),3),"")</f>
        <v>632.79999999999995</v>
      </c>
      <c r="N17" s="1">
        <f>IFERROR(LARGE((AL17:CX17),4),"")</f>
        <v>631.70000000000005</v>
      </c>
      <c r="O17" s="46">
        <f>IFERROR(LARGE((AL17:CX17),5),"")</f>
        <v>631.6</v>
      </c>
      <c r="P17" s="1"/>
      <c r="Q17" s="56">
        <f t="shared" ref="Q17" si="2">IFERROR(AVERAGEIF(K17:O17,"&gt;0"),"")</f>
        <v>632.98</v>
      </c>
      <c r="R17" s="57" t="str">
        <f t="shared" ref="R17" si="3">IF(SUM(AF18:AJ18,K18:O18)=0,"",SUM(AF18:AJ18,K18:O18))</f>
        <v/>
      </c>
      <c r="T17" s="5">
        <f>IF(U17="","",1)</f>
        <v>1</v>
      </c>
      <c r="U17" s="4">
        <f>IF(SUM(Q17:R17)=0,"",SUM(Q17:R17))</f>
        <v>632.98</v>
      </c>
      <c r="V17" s="6">
        <f>IF(U17="","",1)</f>
        <v>1</v>
      </c>
      <c r="X17" s="60" t="str">
        <f>IF(AD17="Athlete Name","",AD17)</f>
        <v>Mary Tucker</v>
      </c>
      <c r="Y17" s="46"/>
      <c r="Z17" s="76"/>
      <c r="AB17" s="82"/>
      <c r="AC17" s="45">
        <v>1</v>
      </c>
      <c r="AD17" s="60" t="s">
        <v>154</v>
      </c>
      <c r="AF17" s="45"/>
      <c r="AG17" s="1"/>
      <c r="AH17" s="1"/>
      <c r="AI17" s="1"/>
      <c r="AJ17" s="46"/>
      <c r="AK17" s="119"/>
      <c r="AL17" s="62" t="s">
        <v>7</v>
      </c>
      <c r="AM17" s="62">
        <v>628.9</v>
      </c>
      <c r="AN17" s="62">
        <v>629.5</v>
      </c>
      <c r="AO17" s="62" t="s">
        <v>7</v>
      </c>
      <c r="AP17" s="62" t="s">
        <v>7</v>
      </c>
      <c r="AQ17" s="62" t="s">
        <v>7</v>
      </c>
      <c r="AR17" s="62" t="s">
        <v>7</v>
      </c>
      <c r="AS17" s="62" t="s">
        <v>7</v>
      </c>
      <c r="AT17" s="62" t="s">
        <v>7</v>
      </c>
      <c r="AU17" s="62" t="s">
        <v>7</v>
      </c>
      <c r="AV17" s="62" t="s">
        <v>7</v>
      </c>
      <c r="AW17" s="62" t="s">
        <v>7</v>
      </c>
      <c r="AX17" s="62">
        <v>630</v>
      </c>
      <c r="AY17" s="62" t="s">
        <v>7</v>
      </c>
      <c r="AZ17" s="62" t="s">
        <v>7</v>
      </c>
      <c r="BA17" s="62">
        <v>629.1</v>
      </c>
      <c r="BB17" s="62" t="s">
        <v>7</v>
      </c>
      <c r="BC17" s="62" t="s">
        <v>7</v>
      </c>
      <c r="BD17" s="62" t="s">
        <v>7</v>
      </c>
      <c r="BE17" s="62" t="s">
        <v>7</v>
      </c>
      <c r="BF17" s="62" t="s">
        <v>7</v>
      </c>
      <c r="BG17" s="62" t="s">
        <v>7</v>
      </c>
      <c r="BH17" s="62" t="s">
        <v>7</v>
      </c>
      <c r="BI17" s="62" t="s">
        <v>7</v>
      </c>
      <c r="BJ17" s="62">
        <v>630.5</v>
      </c>
      <c r="BK17" s="62" t="s">
        <v>7</v>
      </c>
      <c r="BL17" s="62" t="s">
        <v>7</v>
      </c>
      <c r="BM17" s="62" t="s">
        <v>7</v>
      </c>
      <c r="BN17" s="62" t="s">
        <v>7</v>
      </c>
      <c r="BO17" s="62">
        <v>628.79999999999995</v>
      </c>
      <c r="BP17" s="62" t="s">
        <v>7</v>
      </c>
      <c r="BQ17" s="62" t="s">
        <v>7</v>
      </c>
      <c r="BR17" s="62" t="s">
        <v>7</v>
      </c>
      <c r="BS17" s="62" t="s">
        <v>7</v>
      </c>
      <c r="BT17" s="62">
        <v>632.79999999999995</v>
      </c>
      <c r="BU17" s="62">
        <v>631.6</v>
      </c>
      <c r="BV17" s="62">
        <v>633.6</v>
      </c>
      <c r="BW17" s="62">
        <v>635.20000000000005</v>
      </c>
      <c r="BX17" s="62" t="s">
        <v>7</v>
      </c>
      <c r="BY17" s="62" t="s">
        <v>7</v>
      </c>
      <c r="BZ17" s="62" t="s">
        <v>7</v>
      </c>
      <c r="CA17" s="62">
        <v>629.6</v>
      </c>
      <c r="CB17" s="62" t="s">
        <v>7</v>
      </c>
      <c r="CC17" s="62" t="s">
        <v>7</v>
      </c>
      <c r="CD17" s="62" t="s">
        <v>7</v>
      </c>
      <c r="CE17" s="62" t="s">
        <v>7</v>
      </c>
      <c r="CF17" s="62" t="s">
        <v>7</v>
      </c>
      <c r="CG17" s="62" t="s">
        <v>7</v>
      </c>
      <c r="CH17" s="62">
        <v>630</v>
      </c>
      <c r="CI17" s="62">
        <v>629.1</v>
      </c>
      <c r="CJ17" s="62">
        <v>630.20000000000005</v>
      </c>
      <c r="CK17" s="62" t="s">
        <v>7</v>
      </c>
      <c r="CL17" s="62" t="s">
        <v>7</v>
      </c>
      <c r="CM17" s="62" t="s">
        <v>7</v>
      </c>
      <c r="CN17" s="62" t="s">
        <v>7</v>
      </c>
      <c r="CO17" s="62" t="s">
        <v>7</v>
      </c>
      <c r="CP17" s="62" t="s">
        <v>7</v>
      </c>
      <c r="CQ17" s="62" t="s">
        <v>7</v>
      </c>
      <c r="CR17" s="62">
        <v>631.70000000000005</v>
      </c>
      <c r="CS17" s="62" t="s">
        <v>7</v>
      </c>
      <c r="CT17" s="62" t="s">
        <v>7</v>
      </c>
      <c r="CU17" s="62" t="s">
        <v>7</v>
      </c>
      <c r="CV17" s="62" t="s">
        <v>7</v>
      </c>
      <c r="CW17" s="62" t="s">
        <v>7</v>
      </c>
      <c r="CX17" s="62" t="s">
        <v>7</v>
      </c>
      <c r="CY17" s="117"/>
      <c r="CZ17" s="60" t="str">
        <f>IF(AD17="Athlete Name","",AD17)</f>
        <v>Mary Tucker</v>
      </c>
      <c r="DA17" s="46">
        <v>1</v>
      </c>
      <c r="DB17" s="88"/>
    </row>
    <row r="18" spans="2:106" x14ac:dyDescent="0.35">
      <c r="B18" s="71"/>
      <c r="C18" s="327"/>
      <c r="D18" s="47"/>
      <c r="E18" s="60"/>
      <c r="G18" s="46"/>
      <c r="I18" s="61" t="str">
        <f>IF(SUM(AF18:AJ18)=0,"",SUM(AF18:AJ18))</f>
        <v/>
      </c>
      <c r="J18" s="108" t="s">
        <v>12</v>
      </c>
      <c r="K18" s="45" t="str">
        <f>IFERROR(LARGE((AL18:CX18),1),"")</f>
        <v/>
      </c>
      <c r="L18" s="1" t="str">
        <f>IFERROR(LARGE((AL18:CX18),2),"")</f>
        <v/>
      </c>
      <c r="M18" s="1" t="str">
        <f>IFERROR(LARGE((AL18:CX18),3),"")</f>
        <v/>
      </c>
      <c r="N18" s="1" t="str">
        <f>IFERROR(LARGE((AL18:CX18),4),"")</f>
        <v/>
      </c>
      <c r="O18" s="46" t="str">
        <f>IFERROR(LARGE((AL18:CX18),5),"")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117"/>
      <c r="CZ18" s="60"/>
      <c r="DA18" s="46"/>
      <c r="DB18" s="88"/>
    </row>
    <row r="19" spans="2:106"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6"/>
      <c r="CY19" s="118"/>
      <c r="CZ19" s="158"/>
      <c r="DA19" s="97"/>
      <c r="DB19" s="105"/>
    </row>
    <row r="20" spans="2:106"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2"/>
      <c r="CY20" s="117"/>
      <c r="CZ20" s="134"/>
      <c r="DA20" s="46"/>
      <c r="DB20" s="88"/>
    </row>
    <row r="21" spans="2:106" ht="15" thickTop="1" x14ac:dyDescent="0.35">
      <c r="B21" s="71"/>
      <c r="C21" s="327">
        <f>IF(AD21="Athlete Name","",AC21)</f>
        <v>2</v>
      </c>
      <c r="D21" s="47" t="str">
        <f>IF(AD21="Athlete Name","",AD21)</f>
        <v>Ali Weisz</v>
      </c>
      <c r="E21" s="60"/>
      <c r="F21" s="1">
        <f>IF(COUNT(AL21:CX21)=0,"", COUNT(AL21:CX21))</f>
        <v>18</v>
      </c>
      <c r="G21" s="46">
        <f t="shared" ref="G21" si="4">_xlfn.IFS(F21="","",F21=1,1,F21=2,2,F21=3,3,F21=4,4,F21=5,5,F21&gt;5,5)</f>
        <v>5</v>
      </c>
      <c r="I21" s="61"/>
      <c r="J21" s="108" t="s">
        <v>7</v>
      </c>
      <c r="K21" s="45">
        <f>IFERROR(LARGE((AL21:CX21),1),"")</f>
        <v>633.6</v>
      </c>
      <c r="L21" s="1">
        <f>IFERROR(LARGE((AL21:CX21),2),"")</f>
        <v>632.1</v>
      </c>
      <c r="M21" s="1">
        <f>IFERROR(LARGE((AL21:CX21),3),"")</f>
        <v>631.79999999999995</v>
      </c>
      <c r="N21" s="1">
        <f>IFERROR(LARGE((AL21:CX21),4),"")</f>
        <v>631.70000000000005</v>
      </c>
      <c r="O21" s="46">
        <f>IFERROR(LARGE((AL21:CX21),5),"")</f>
        <v>631.5</v>
      </c>
      <c r="P21" s="1"/>
      <c r="Q21" s="56">
        <f>IFERROR(AVERAGEIF(K21:O21,"&gt;0"),"")</f>
        <v>632.14</v>
      </c>
      <c r="R21" s="57">
        <f>IF(SUM(AF22:AJ22,K22:O22)=0,"",SUM(AF22:AJ22,K22:O22))</f>
        <v>2</v>
      </c>
      <c r="T21" s="5">
        <f>IF(U21="","",1)</f>
        <v>1</v>
      </c>
      <c r="U21" s="4">
        <f>IF(SUM(Q21:R21)=0,"",SUM(Q21:R21))</f>
        <v>634.14</v>
      </c>
      <c r="V21" s="6">
        <f>IF(U21="","",1)</f>
        <v>1</v>
      </c>
      <c r="X21" s="60" t="str">
        <f t="shared" ref="X21:X80" si="5">IF(AD21="Athlete Name","",AD21)</f>
        <v>Ali Weisz</v>
      </c>
      <c r="Y21" s="46"/>
      <c r="Z21" s="76"/>
      <c r="AB21" s="82"/>
      <c r="AC21" s="45">
        <v>2</v>
      </c>
      <c r="AD21" s="60" t="s">
        <v>155</v>
      </c>
      <c r="AF21" s="45"/>
      <c r="AG21" s="1"/>
      <c r="AH21" s="1"/>
      <c r="AI21" s="1"/>
      <c r="AJ21" s="46"/>
      <c r="AK21" s="108"/>
      <c r="AL21" s="62" t="s">
        <v>7</v>
      </c>
      <c r="AM21" s="62" t="s">
        <v>7</v>
      </c>
      <c r="AN21" s="62" t="s">
        <v>7</v>
      </c>
      <c r="AO21" s="62" t="s">
        <v>7</v>
      </c>
      <c r="AP21" s="62" t="s">
        <v>7</v>
      </c>
      <c r="AQ21" s="62" t="s">
        <v>7</v>
      </c>
      <c r="AR21" s="62" t="s">
        <v>7</v>
      </c>
      <c r="AS21" s="62">
        <v>630.70000000000005</v>
      </c>
      <c r="AT21" s="62">
        <v>631.4</v>
      </c>
      <c r="AU21" s="62">
        <v>629.4</v>
      </c>
      <c r="AV21" s="62">
        <v>631.70000000000005</v>
      </c>
      <c r="AW21" s="62" t="s">
        <v>7</v>
      </c>
      <c r="AX21" s="62" t="s">
        <v>7</v>
      </c>
      <c r="AY21" s="62">
        <v>632.1</v>
      </c>
      <c r="AZ21" s="62" t="s">
        <v>7</v>
      </c>
      <c r="BA21" s="62">
        <v>622.1</v>
      </c>
      <c r="BB21" s="62" t="s">
        <v>7</v>
      </c>
      <c r="BC21" s="62" t="s">
        <v>7</v>
      </c>
      <c r="BD21" s="62" t="s">
        <v>7</v>
      </c>
      <c r="BE21" s="62" t="s">
        <v>7</v>
      </c>
      <c r="BF21" s="62" t="s">
        <v>7</v>
      </c>
      <c r="BG21" s="62" t="s">
        <v>7</v>
      </c>
      <c r="BH21" s="62" t="s">
        <v>7</v>
      </c>
      <c r="BI21" s="62" t="s">
        <v>7</v>
      </c>
      <c r="BJ21" s="62">
        <v>621.79999999999995</v>
      </c>
      <c r="BK21" s="62" t="s">
        <v>7</v>
      </c>
      <c r="BL21" s="62" t="s">
        <v>7</v>
      </c>
      <c r="BM21" s="62" t="s">
        <v>7</v>
      </c>
      <c r="BN21" s="62" t="s">
        <v>7</v>
      </c>
      <c r="BO21" s="62">
        <v>625.70000000000005</v>
      </c>
      <c r="BP21" s="62" t="s">
        <v>7</v>
      </c>
      <c r="BQ21" s="62" t="s">
        <v>7</v>
      </c>
      <c r="BR21" s="62" t="s">
        <v>7</v>
      </c>
      <c r="BS21" s="62" t="s">
        <v>7</v>
      </c>
      <c r="BT21" s="62">
        <v>633.6</v>
      </c>
      <c r="BU21" s="62">
        <v>627.6</v>
      </c>
      <c r="BV21" s="62">
        <v>631.79999999999995</v>
      </c>
      <c r="BW21" s="62">
        <v>627.6</v>
      </c>
      <c r="BX21" s="62" t="s">
        <v>7</v>
      </c>
      <c r="BY21" s="62" t="s">
        <v>7</v>
      </c>
      <c r="BZ21" s="62" t="s">
        <v>7</v>
      </c>
      <c r="CA21" s="62">
        <v>628.1</v>
      </c>
      <c r="CB21" s="62" t="s">
        <v>7</v>
      </c>
      <c r="CC21" s="62" t="s">
        <v>7</v>
      </c>
      <c r="CD21" s="62" t="s">
        <v>7</v>
      </c>
      <c r="CE21" s="62" t="s">
        <v>7</v>
      </c>
      <c r="CF21" s="62" t="s">
        <v>7</v>
      </c>
      <c r="CG21" s="62" t="s">
        <v>7</v>
      </c>
      <c r="CH21" s="62">
        <v>631.5</v>
      </c>
      <c r="CI21" s="62">
        <v>629.70000000000005</v>
      </c>
      <c r="CJ21" s="62">
        <v>625.9</v>
      </c>
      <c r="CK21" s="62" t="s">
        <v>7</v>
      </c>
      <c r="CL21" s="62">
        <v>625.29999999999995</v>
      </c>
      <c r="CM21" s="62">
        <v>625.79999999999995</v>
      </c>
      <c r="CN21" s="62" t="s">
        <v>7</v>
      </c>
      <c r="CO21" s="62" t="s">
        <v>7</v>
      </c>
      <c r="CP21" s="62" t="s">
        <v>7</v>
      </c>
      <c r="CQ21" s="62" t="s">
        <v>7</v>
      </c>
      <c r="CR21" s="62" t="s">
        <v>7</v>
      </c>
      <c r="CS21" s="62" t="s">
        <v>7</v>
      </c>
      <c r="CT21" s="62" t="s">
        <v>7</v>
      </c>
      <c r="CU21" s="62" t="s">
        <v>7</v>
      </c>
      <c r="CV21" s="62" t="s">
        <v>7</v>
      </c>
      <c r="CW21" s="62" t="s">
        <v>7</v>
      </c>
      <c r="CX21" s="62" t="s">
        <v>7</v>
      </c>
      <c r="CY21" s="117"/>
      <c r="CZ21" s="60" t="str">
        <f>IF(AD21="Athlete Name","",AD21)</f>
        <v>Ali Weisz</v>
      </c>
      <c r="DA21" s="46">
        <v>2</v>
      </c>
      <c r="DB21" s="88"/>
    </row>
    <row r="22" spans="2:106" x14ac:dyDescent="0.35">
      <c r="B22" s="71"/>
      <c r="C22" s="327"/>
      <c r="D22" s="47"/>
      <c r="E22" s="60"/>
      <c r="G22" s="46"/>
      <c r="I22" s="61">
        <f>IF(SUM(AF22:AJ22)=0,"",SUM(AF22:AJ22))</f>
        <v>2</v>
      </c>
      <c r="J22" s="108" t="s">
        <v>12</v>
      </c>
      <c r="K22" s="45" t="str">
        <f>IFERROR(LARGE((AL22:CX22),1),"")</f>
        <v/>
      </c>
      <c r="L22" s="1" t="str">
        <f>IFERROR(LARGE((AL22:CX22),2),"")</f>
        <v/>
      </c>
      <c r="M22" s="1" t="str">
        <f>IFERROR(LARGE((AL22:CX22),3),"")</f>
        <v/>
      </c>
      <c r="N22" s="1" t="str">
        <f>IFERROR(LARGE((AL22:CX22),4),"")</f>
        <v/>
      </c>
      <c r="O22" s="46" t="str">
        <f>IFERROR(LARGE((AL22:CX22),5),"")</f>
        <v/>
      </c>
      <c r="P22" s="1"/>
      <c r="Q22" s="56"/>
      <c r="R22" s="57"/>
      <c r="T22" s="5">
        <f>IF(U21="","",1)</f>
        <v>1</v>
      </c>
      <c r="U22" s="126">
        <f>IF(U21="","",1)</f>
        <v>1</v>
      </c>
      <c r="V22" s="6">
        <f>IF(U21="","",1)</f>
        <v>1</v>
      </c>
      <c r="X22" s="60"/>
      <c r="Y22" s="46"/>
      <c r="Z22" s="76"/>
      <c r="AB22" s="82"/>
      <c r="AC22" s="45"/>
      <c r="AD22" s="60" t="s">
        <v>212</v>
      </c>
      <c r="AF22" s="45" t="s">
        <v>12</v>
      </c>
      <c r="AG22" s="1">
        <v>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117"/>
      <c r="CZ22" s="60"/>
      <c r="DA22" s="46"/>
      <c r="DB22" s="88"/>
    </row>
    <row r="23" spans="2:106"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c r="AG23" s="188" t="s">
        <v>212</v>
      </c>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2"/>
      <c r="CY23" s="118"/>
      <c r="CZ23" s="146"/>
      <c r="DA23" s="97"/>
      <c r="DB23" s="105"/>
    </row>
    <row r="24" spans="2:106"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2"/>
      <c r="CY24" s="117"/>
      <c r="CZ24" s="149"/>
      <c r="DA24" s="46"/>
      <c r="DB24" s="88"/>
    </row>
    <row r="25" spans="2:106" x14ac:dyDescent="0.35">
      <c r="B25" s="71"/>
      <c r="C25" s="327">
        <f>IF(AD25="Athlete Name","",AC25)</f>
        <v>3</v>
      </c>
      <c r="D25" s="47" t="str">
        <f t="shared" ref="D25:D84" si="9">IF(AD25="Athlete Name","",AD25)</f>
        <v>Sagen Maddalena</v>
      </c>
      <c r="E25" s="60"/>
      <c r="F25" s="1">
        <f>IF(COUNT(AL25:CX25)=0,"", COUNT(AL25:CX25))</f>
        <v>16</v>
      </c>
      <c r="G25" s="46">
        <f t="shared" ref="G25" si="10">_xlfn.IFS(F25="","",F25=1,1,F25=2,2,F25=3,3,F25=4,4,F25=5,5,F25&gt;5,5)</f>
        <v>5</v>
      </c>
      <c r="I25" s="61"/>
      <c r="J25" s="108" t="s">
        <v>7</v>
      </c>
      <c r="K25" s="45">
        <f>IFERROR(LARGE((AL25:CX25),1),"")</f>
        <v>633.20000000000005</v>
      </c>
      <c r="L25" s="1">
        <f>IFERROR(LARGE((AL25:CX25),2),"")</f>
        <v>632.70000000000005</v>
      </c>
      <c r="M25" s="1">
        <f>IFERROR(LARGE((AL25:CX25),3),"")</f>
        <v>632.29999999999995</v>
      </c>
      <c r="N25" s="1">
        <f>IFERROR(LARGE((AL25:CX25),4),"")</f>
        <v>632</v>
      </c>
      <c r="O25" s="46">
        <f>IFERROR(LARGE((AL25:CX25),5),"")</f>
        <v>631.9</v>
      </c>
      <c r="P25" s="1"/>
      <c r="Q25" s="56">
        <f t="shared" ref="Q25:Q84" si="11">IFERROR(AVERAGEIF(K25:O25,"&gt;0"),"")</f>
        <v>632.41999999999996</v>
      </c>
      <c r="R25" s="57" t="str">
        <f t="shared" ref="R25:R84" si="12">IF(SUM(AF26:AJ26,K26:O26)=0,"",SUM(AF26:AJ26,K26:O26))</f>
        <v/>
      </c>
      <c r="T25" s="5">
        <f t="shared" ref="T25" si="13">IF(U25="","",1)</f>
        <v>1</v>
      </c>
      <c r="U25" s="4">
        <f t="shared" ref="U25" si="14">IF(SUM(Q25:R25)=0,"",SUM(Q25:R25))</f>
        <v>632.41999999999996</v>
      </c>
      <c r="V25" s="6">
        <f t="shared" ref="V25" si="15">IF(U25="","",1)</f>
        <v>1</v>
      </c>
      <c r="X25" s="60" t="str">
        <f t="shared" si="5"/>
        <v>Sagen Maddalena</v>
      </c>
      <c r="Y25" s="46"/>
      <c r="Z25" s="76"/>
      <c r="AB25" s="82"/>
      <c r="AC25" s="45">
        <v>3</v>
      </c>
      <c r="AD25" s="60" t="s">
        <v>156</v>
      </c>
      <c r="AF25" s="45"/>
      <c r="AG25" s="1"/>
      <c r="AH25" s="1"/>
      <c r="AI25" s="1"/>
      <c r="AJ25" s="46"/>
      <c r="AK25" s="108"/>
      <c r="AL25" s="62" t="s">
        <v>7</v>
      </c>
      <c r="AM25" s="62" t="s">
        <v>7</v>
      </c>
      <c r="AN25" s="62" t="s">
        <v>7</v>
      </c>
      <c r="AO25" s="62" t="s">
        <v>7</v>
      </c>
      <c r="AP25" s="62" t="s">
        <v>7</v>
      </c>
      <c r="AQ25" s="62" t="s">
        <v>7</v>
      </c>
      <c r="AR25" s="62" t="s">
        <v>7</v>
      </c>
      <c r="AS25" s="62" t="s">
        <v>7</v>
      </c>
      <c r="AT25" s="62" t="s">
        <v>7</v>
      </c>
      <c r="AU25" s="62">
        <v>631.1</v>
      </c>
      <c r="AV25" s="62">
        <v>630.6</v>
      </c>
      <c r="AW25" s="62" t="s">
        <v>7</v>
      </c>
      <c r="AX25" s="62" t="s">
        <v>7</v>
      </c>
      <c r="AY25" s="62">
        <v>633.20000000000005</v>
      </c>
      <c r="AZ25" s="62" t="s">
        <v>7</v>
      </c>
      <c r="BA25" s="62">
        <v>629.70000000000005</v>
      </c>
      <c r="BB25" s="62" t="s">
        <v>7</v>
      </c>
      <c r="BC25" s="62" t="s">
        <v>7</v>
      </c>
      <c r="BD25" s="62" t="s">
        <v>7</v>
      </c>
      <c r="BE25" s="62" t="s">
        <v>7</v>
      </c>
      <c r="BF25" s="62" t="s">
        <v>7</v>
      </c>
      <c r="BG25" s="62" t="s">
        <v>7</v>
      </c>
      <c r="BH25" s="62" t="s">
        <v>7</v>
      </c>
      <c r="BI25" s="62" t="s">
        <v>7</v>
      </c>
      <c r="BJ25" s="62">
        <v>625.70000000000005</v>
      </c>
      <c r="BK25" s="62" t="s">
        <v>7</v>
      </c>
      <c r="BL25" s="62" t="s">
        <v>7</v>
      </c>
      <c r="BM25" s="62" t="s">
        <v>7</v>
      </c>
      <c r="BN25" s="62" t="s">
        <v>7</v>
      </c>
      <c r="BO25" s="62">
        <v>628.9</v>
      </c>
      <c r="BP25" s="62" t="s">
        <v>7</v>
      </c>
      <c r="BQ25" s="62" t="s">
        <v>7</v>
      </c>
      <c r="BR25" s="62" t="s">
        <v>7</v>
      </c>
      <c r="BS25" s="62" t="s">
        <v>7</v>
      </c>
      <c r="BT25" s="62">
        <v>632.70000000000005</v>
      </c>
      <c r="BU25" s="62">
        <v>630.20000000000005</v>
      </c>
      <c r="BV25" s="62">
        <v>630.4</v>
      </c>
      <c r="BW25" s="62">
        <v>632</v>
      </c>
      <c r="BX25" s="62" t="s">
        <v>7</v>
      </c>
      <c r="BY25" s="62" t="s">
        <v>7</v>
      </c>
      <c r="BZ25" s="62" t="s">
        <v>7</v>
      </c>
      <c r="CA25" s="62">
        <v>628.1</v>
      </c>
      <c r="CB25" s="62" t="s">
        <v>7</v>
      </c>
      <c r="CC25" s="62" t="s">
        <v>7</v>
      </c>
      <c r="CD25" s="62" t="s">
        <v>7</v>
      </c>
      <c r="CE25" s="62" t="s">
        <v>7</v>
      </c>
      <c r="CF25" s="62" t="s">
        <v>7</v>
      </c>
      <c r="CG25" s="62" t="s">
        <v>7</v>
      </c>
      <c r="CH25" s="62">
        <v>632.29999999999995</v>
      </c>
      <c r="CI25" s="62">
        <v>628.6</v>
      </c>
      <c r="CJ25" s="62">
        <v>631.9</v>
      </c>
      <c r="CK25" s="62" t="s">
        <v>7</v>
      </c>
      <c r="CL25" s="62">
        <v>630.9</v>
      </c>
      <c r="CM25" s="62">
        <v>626.79999999999995</v>
      </c>
      <c r="CN25" s="62" t="s">
        <v>7</v>
      </c>
      <c r="CO25" s="62" t="s">
        <v>7</v>
      </c>
      <c r="CP25" s="62" t="s">
        <v>7</v>
      </c>
      <c r="CQ25" s="62" t="s">
        <v>7</v>
      </c>
      <c r="CR25" s="62" t="s">
        <v>7</v>
      </c>
      <c r="CS25" s="62" t="s">
        <v>7</v>
      </c>
      <c r="CT25" s="62" t="s">
        <v>7</v>
      </c>
      <c r="CU25" s="62" t="s">
        <v>7</v>
      </c>
      <c r="CV25" s="62" t="s">
        <v>7</v>
      </c>
      <c r="CW25" s="62" t="s">
        <v>7</v>
      </c>
      <c r="CX25" s="62" t="s">
        <v>7</v>
      </c>
      <c r="CY25" s="117"/>
      <c r="CZ25" s="60" t="str">
        <f>IF(AD25="Athlete Name","",AD25)</f>
        <v>Sagen Maddalena</v>
      </c>
      <c r="DA25" s="46">
        <v>3</v>
      </c>
      <c r="DB25" s="88"/>
    </row>
    <row r="26" spans="2:106" x14ac:dyDescent="0.35">
      <c r="B26" s="71"/>
      <c r="C26" s="327"/>
      <c r="D26" s="47"/>
      <c r="E26" s="60"/>
      <c r="G26" s="46"/>
      <c r="I26" s="61" t="str">
        <f>IF(SUM(AF26:AJ26)=0,"",SUM(AF26:AJ26))</f>
        <v/>
      </c>
      <c r="J26" s="108" t="s">
        <v>12</v>
      </c>
      <c r="K26" s="45" t="str">
        <f>IFERROR(LARGE((AL26:CX26),1),"")</f>
        <v/>
      </c>
      <c r="L26" s="1" t="str">
        <f>IFERROR(LARGE((AL26:CX26),2),"")</f>
        <v/>
      </c>
      <c r="M26" s="1" t="str">
        <f>IFERROR(LARGE((AL26:CX26),3),"")</f>
        <v/>
      </c>
      <c r="N26" s="1" t="str">
        <f>IFERROR(LARGE((AL26:CX26),4),"")</f>
        <v/>
      </c>
      <c r="O26" s="46" t="str">
        <f>IFERROR(LARGE((AL26:CX26),5),"")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117"/>
      <c r="CZ26" s="60"/>
      <c r="DA26" s="46"/>
      <c r="DB26" s="88"/>
    </row>
    <row r="27" spans="2:106"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297"/>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6"/>
      <c r="CY27" s="118"/>
      <c r="CZ27" s="158"/>
      <c r="DA27" s="97"/>
      <c r="DB27" s="105"/>
    </row>
    <row r="28" spans="2:106"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5"/>
      <c r="CY28" s="117"/>
      <c r="CZ28" s="134"/>
      <c r="DA28" s="46"/>
      <c r="DB28" s="88"/>
    </row>
    <row r="29" spans="2:106" x14ac:dyDescent="0.35">
      <c r="B29" s="71"/>
      <c r="C29" s="327">
        <f>IF(AD29="Athlete Name","",AC29)</f>
        <v>4</v>
      </c>
      <c r="D29" s="47" t="str">
        <f>AD29</f>
        <v>Sarah Beard</v>
      </c>
      <c r="E29" s="60"/>
      <c r="F29" s="1">
        <f>IF(COUNT(AL29:CX29)=0,"", COUNT(AL29:CX29))</f>
        <v>19</v>
      </c>
      <c r="G29" s="46">
        <f t="shared" ref="G29" si="25">_xlfn.IFS(F29="","",F29=1,1,F29=2,2,F29=3,3,F29=4,4,F29=5,5,F29&gt;5,5)</f>
        <v>5</v>
      </c>
      <c r="I29" s="61"/>
      <c r="J29" s="108" t="s">
        <v>7</v>
      </c>
      <c r="K29" s="45">
        <f>IFERROR(LARGE((AL29:CX29),1),"")</f>
        <v>632.70000000000005</v>
      </c>
      <c r="L29" s="1">
        <f>IFERROR(LARGE((AL29:CX29),2),"")</f>
        <v>629.4</v>
      </c>
      <c r="M29" s="1">
        <f>IFERROR(LARGE((AL29:CX29),3),"")</f>
        <v>628.70000000000005</v>
      </c>
      <c r="N29" s="1">
        <f>IFERROR(LARGE((AL29:CX29),4),"")</f>
        <v>627.20000000000005</v>
      </c>
      <c r="O29" s="46">
        <f>IFERROR(LARGE((AL29:CX29),5),"")</f>
        <v>627.1</v>
      </c>
      <c r="P29" s="1"/>
      <c r="Q29" s="56">
        <f t="shared" si="11"/>
        <v>629.02</v>
      </c>
      <c r="R29" s="57" t="str">
        <f t="shared" si="12"/>
        <v/>
      </c>
      <c r="T29" s="5">
        <f t="shared" ref="T29" si="26">IF(U29="","",1)</f>
        <v>1</v>
      </c>
      <c r="U29" s="4">
        <f t="shared" ref="U29" si="27">IF(SUM(Q29:R29)=0,"",SUM(Q29:R29))</f>
        <v>629.02</v>
      </c>
      <c r="V29" s="6">
        <f t="shared" ref="V29" si="28">IF(U29="","",1)</f>
        <v>1</v>
      </c>
      <c r="X29" s="60" t="str">
        <f t="shared" si="5"/>
        <v>Sarah Beard</v>
      </c>
      <c r="Y29" s="46"/>
      <c r="Z29" s="76"/>
      <c r="AB29" s="82"/>
      <c r="AC29" s="45">
        <v>4</v>
      </c>
      <c r="AD29" s="60" t="s">
        <v>157</v>
      </c>
      <c r="AF29" s="45"/>
      <c r="AG29" s="1"/>
      <c r="AH29" s="1"/>
      <c r="AI29" s="1"/>
      <c r="AJ29" s="46"/>
      <c r="AK29" s="108"/>
      <c r="AL29" s="62" t="s">
        <v>7</v>
      </c>
      <c r="AM29" s="62">
        <v>622.9</v>
      </c>
      <c r="AN29" s="62">
        <v>626.6</v>
      </c>
      <c r="AO29" s="62">
        <v>619.6</v>
      </c>
      <c r="AP29" s="62">
        <v>624.9</v>
      </c>
      <c r="AQ29" s="62" t="s">
        <v>7</v>
      </c>
      <c r="AR29" s="62" t="s">
        <v>7</v>
      </c>
      <c r="AS29" s="62" t="s">
        <v>7</v>
      </c>
      <c r="AT29" s="62" t="s">
        <v>7</v>
      </c>
      <c r="AU29" s="62" t="s">
        <v>7</v>
      </c>
      <c r="AV29" s="62" t="s">
        <v>7</v>
      </c>
      <c r="AW29" s="62" t="s">
        <v>7</v>
      </c>
      <c r="AX29" s="62" t="s">
        <v>7</v>
      </c>
      <c r="AY29" s="62" t="s">
        <v>7</v>
      </c>
      <c r="AZ29" s="62">
        <v>621.79999999999995</v>
      </c>
      <c r="BA29" s="62" t="s">
        <v>7</v>
      </c>
      <c r="BB29" s="62" t="s">
        <v>7</v>
      </c>
      <c r="BC29" s="62" t="s">
        <v>7</v>
      </c>
      <c r="BD29" s="62" t="s">
        <v>7</v>
      </c>
      <c r="BE29" s="62" t="s">
        <v>7</v>
      </c>
      <c r="BF29" s="62" t="s">
        <v>7</v>
      </c>
      <c r="BG29" s="62" t="s">
        <v>7</v>
      </c>
      <c r="BH29" s="62" t="s">
        <v>7</v>
      </c>
      <c r="BI29" s="62" t="s">
        <v>7</v>
      </c>
      <c r="BJ29" s="62" t="s">
        <v>7</v>
      </c>
      <c r="BK29" s="62">
        <v>626.20000000000005</v>
      </c>
      <c r="BL29" s="62" t="s">
        <v>7</v>
      </c>
      <c r="BM29" s="62">
        <v>629.4</v>
      </c>
      <c r="BN29" s="62">
        <v>624.1</v>
      </c>
      <c r="BO29" s="62" t="s">
        <v>7</v>
      </c>
      <c r="BP29" s="62">
        <v>624.6</v>
      </c>
      <c r="BQ29" s="62" t="s">
        <v>7</v>
      </c>
      <c r="BR29" s="62" t="s">
        <v>7</v>
      </c>
      <c r="BS29" s="62" t="s">
        <v>7</v>
      </c>
      <c r="BT29" s="62">
        <v>627.1</v>
      </c>
      <c r="BU29" s="62">
        <v>626.6</v>
      </c>
      <c r="BV29" s="62">
        <v>628.70000000000005</v>
      </c>
      <c r="BW29" s="62">
        <v>627.20000000000005</v>
      </c>
      <c r="BX29" s="62" t="s">
        <v>7</v>
      </c>
      <c r="BY29" s="62" t="s">
        <v>7</v>
      </c>
      <c r="BZ29" s="62" t="s">
        <v>7</v>
      </c>
      <c r="CA29" s="62" t="s">
        <v>7</v>
      </c>
      <c r="CB29" s="62" t="s">
        <v>7</v>
      </c>
      <c r="CC29" s="62" t="s">
        <v>7</v>
      </c>
      <c r="CD29" s="62" t="s">
        <v>7</v>
      </c>
      <c r="CE29" s="62" t="s">
        <v>7</v>
      </c>
      <c r="CF29" s="62" t="s">
        <v>7</v>
      </c>
      <c r="CG29" s="62" t="s">
        <v>7</v>
      </c>
      <c r="CH29" s="62">
        <v>625.6</v>
      </c>
      <c r="CI29" s="62">
        <v>623.1</v>
      </c>
      <c r="CJ29" s="62" t="s">
        <v>7</v>
      </c>
      <c r="CK29" s="62">
        <v>625.6</v>
      </c>
      <c r="CL29" s="62">
        <v>632.70000000000005</v>
      </c>
      <c r="CM29" s="62">
        <v>624.79999999999995</v>
      </c>
      <c r="CN29" s="62">
        <v>623.1</v>
      </c>
      <c r="CO29" s="62" t="s">
        <v>7</v>
      </c>
      <c r="CP29" s="62" t="s">
        <v>7</v>
      </c>
      <c r="CQ29" s="62" t="s">
        <v>7</v>
      </c>
      <c r="CR29" s="62" t="s">
        <v>7</v>
      </c>
      <c r="CS29" s="62" t="s">
        <v>7</v>
      </c>
      <c r="CT29" s="62" t="s">
        <v>7</v>
      </c>
      <c r="CU29" s="62" t="s">
        <v>7</v>
      </c>
      <c r="CV29" s="62" t="s">
        <v>7</v>
      </c>
      <c r="CW29" s="62" t="s">
        <v>7</v>
      </c>
      <c r="CX29" s="62" t="s">
        <v>7</v>
      </c>
      <c r="CY29" s="117"/>
      <c r="CZ29" s="60" t="str">
        <f>IF(AD29="Athlete Name","",AD29)</f>
        <v>Sarah Beard</v>
      </c>
      <c r="DA29" s="46">
        <v>4</v>
      </c>
      <c r="DB29" s="88"/>
    </row>
    <row r="30" spans="2:106" x14ac:dyDescent="0.35">
      <c r="B30" s="71"/>
      <c r="C30" s="327"/>
      <c r="D30" s="47"/>
      <c r="E30" s="60"/>
      <c r="G30" s="46"/>
      <c r="I30" s="61" t="str">
        <f>IF(SUM(AF30:AJ30)=0,"",SUM(AF30:AJ30))</f>
        <v/>
      </c>
      <c r="J30" s="108" t="s">
        <v>12</v>
      </c>
      <c r="K30" s="45" t="str">
        <f>IFERROR(LARGE((AL30:CX30),1),"")</f>
        <v/>
      </c>
      <c r="L30" s="1" t="str">
        <f>IFERROR(LARGE((AL30:CX30),2),"")</f>
        <v/>
      </c>
      <c r="M30" s="1" t="str">
        <f>IFERROR(LARGE((AL30:CX30),3),"")</f>
        <v/>
      </c>
      <c r="N30" s="1" t="str">
        <f>IFERROR(LARGE((AL30:CX30),4),"")</f>
        <v/>
      </c>
      <c r="O30" s="46" t="str">
        <f>IFERROR(LARGE((AL30:CX30),5),"")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117"/>
      <c r="CZ30" s="60"/>
      <c r="DA30" s="46"/>
      <c r="DB30" s="88"/>
    </row>
    <row r="31" spans="2:106"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2"/>
      <c r="CY31" s="118"/>
      <c r="CZ31" s="146"/>
      <c r="DA31" s="97"/>
      <c r="DB31" s="105"/>
    </row>
    <row r="32" spans="2:106"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2"/>
      <c r="CY32" s="117"/>
      <c r="CZ32" s="149"/>
      <c r="DA32" s="46"/>
      <c r="DB32" s="88"/>
    </row>
    <row r="33" spans="2:106" x14ac:dyDescent="0.35">
      <c r="B33" s="71"/>
      <c r="C33" s="327">
        <f>IF(AD33="Athlete Name","",AC33)</f>
        <v>5</v>
      </c>
      <c r="D33" s="47" t="str">
        <f t="shared" si="9"/>
        <v>Ginny Thrasher</v>
      </c>
      <c r="E33" s="60"/>
      <c r="F33" s="1">
        <f>IF(COUNT(AL33:CX33)=0,"", COUNT(AL33:CX33))</f>
        <v>16</v>
      </c>
      <c r="G33" s="46">
        <f t="shared" ref="G33" si="38">_xlfn.IFS(F33="","",F33=1,1,F33=2,2,F33=3,3,F33=4,4,F33=5,5,F33&gt;5,5)</f>
        <v>5</v>
      </c>
      <c r="I33" s="61"/>
      <c r="J33" s="108" t="s">
        <v>7</v>
      </c>
      <c r="K33" s="45">
        <f>IFERROR(LARGE((AL33:CX33),1),"")</f>
        <v>629.5</v>
      </c>
      <c r="L33" s="1">
        <f>IFERROR(LARGE((AL33:CX33),2),"")</f>
        <v>628.79999999999995</v>
      </c>
      <c r="M33" s="1">
        <f>IFERROR(LARGE((AL33:CX33),3),"")</f>
        <v>627.6</v>
      </c>
      <c r="N33" s="1">
        <f>IFERROR(LARGE((AL33:CX33),4),"")</f>
        <v>627</v>
      </c>
      <c r="O33" s="46">
        <f>IFERROR(LARGE((AL33:CX33),5),"")</f>
        <v>626.6</v>
      </c>
      <c r="P33" s="1"/>
      <c r="Q33" s="56">
        <f t="shared" si="11"/>
        <v>627.9</v>
      </c>
      <c r="R33" s="57" t="str">
        <f t="shared" si="12"/>
        <v/>
      </c>
      <c r="T33" s="5">
        <f t="shared" ref="T33" si="39">IF(U33="","",1)</f>
        <v>1</v>
      </c>
      <c r="U33" s="4">
        <f t="shared" ref="U33" si="40">IF(SUM(Q33:R33)=0,"",SUM(Q33:R33))</f>
        <v>627.9</v>
      </c>
      <c r="V33" s="6">
        <f t="shared" ref="V33" si="41">IF(U33="","",1)</f>
        <v>1</v>
      </c>
      <c r="X33" s="60" t="str">
        <f t="shared" si="5"/>
        <v>Ginny Thrasher</v>
      </c>
      <c r="Y33" s="46"/>
      <c r="Z33" s="76"/>
      <c r="AB33" s="82"/>
      <c r="AC33" s="45">
        <v>5</v>
      </c>
      <c r="AD33" s="60" t="s">
        <v>158</v>
      </c>
      <c r="AF33" s="45"/>
      <c r="AG33" s="1"/>
      <c r="AH33" s="1"/>
      <c r="AI33" s="1"/>
      <c r="AJ33" s="46"/>
      <c r="AK33" s="108"/>
      <c r="AL33" s="62" t="s">
        <v>7</v>
      </c>
      <c r="AM33" s="62">
        <v>619.79999999999995</v>
      </c>
      <c r="AN33" s="62">
        <v>623.29999999999995</v>
      </c>
      <c r="AO33" s="62">
        <v>615.4</v>
      </c>
      <c r="AP33" s="62">
        <v>629.5</v>
      </c>
      <c r="AQ33" s="62" t="s">
        <v>7</v>
      </c>
      <c r="AR33" s="62" t="s">
        <v>7</v>
      </c>
      <c r="AS33" s="62">
        <v>624.20000000000005</v>
      </c>
      <c r="AT33" s="62">
        <v>624.6</v>
      </c>
      <c r="AU33" s="62">
        <v>626.6</v>
      </c>
      <c r="AV33" s="62">
        <v>626.1</v>
      </c>
      <c r="AW33" s="62">
        <v>618</v>
      </c>
      <c r="AX33" s="62" t="s">
        <v>7</v>
      </c>
      <c r="AY33" s="62" t="s">
        <v>7</v>
      </c>
      <c r="AZ33" s="62">
        <v>624.20000000000005</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62" t="s">
        <v>7</v>
      </c>
      <c r="BT33" s="62">
        <v>623.6</v>
      </c>
      <c r="BU33" s="62">
        <v>625.5</v>
      </c>
      <c r="BV33" s="62" t="s">
        <v>7</v>
      </c>
      <c r="BW33" s="62" t="s">
        <v>7</v>
      </c>
      <c r="BX33" s="62" t="s">
        <v>7</v>
      </c>
      <c r="BY33" s="62" t="s">
        <v>7</v>
      </c>
      <c r="BZ33" s="62" t="s">
        <v>7</v>
      </c>
      <c r="CA33" s="62" t="s">
        <v>7</v>
      </c>
      <c r="CB33" s="62">
        <v>628.79999999999995</v>
      </c>
      <c r="CC33" s="62" t="s">
        <v>7</v>
      </c>
      <c r="CD33" s="62" t="s">
        <v>7</v>
      </c>
      <c r="CE33" s="62" t="s">
        <v>7</v>
      </c>
      <c r="CF33" s="62" t="s">
        <v>7</v>
      </c>
      <c r="CG33" s="62" t="s">
        <v>7</v>
      </c>
      <c r="CH33" s="62">
        <v>623.79999999999995</v>
      </c>
      <c r="CI33" s="62">
        <v>627.6</v>
      </c>
      <c r="CJ33" s="62" t="s">
        <v>7</v>
      </c>
      <c r="CK33" s="62" t="s">
        <v>7</v>
      </c>
      <c r="CL33" s="62" t="s">
        <v>7</v>
      </c>
      <c r="CM33" s="62" t="s">
        <v>7</v>
      </c>
      <c r="CN33" s="62">
        <v>627</v>
      </c>
      <c r="CO33" s="62" t="s">
        <v>7</v>
      </c>
      <c r="CP33" s="62" t="s">
        <v>7</v>
      </c>
      <c r="CQ33" s="62" t="s">
        <v>7</v>
      </c>
      <c r="CR33" s="62" t="s">
        <v>7</v>
      </c>
      <c r="CS33" s="62" t="s">
        <v>7</v>
      </c>
      <c r="CT33" s="62" t="s">
        <v>7</v>
      </c>
      <c r="CU33" s="62" t="s">
        <v>7</v>
      </c>
      <c r="CV33" s="62" t="s">
        <v>7</v>
      </c>
      <c r="CW33" s="62" t="s">
        <v>7</v>
      </c>
      <c r="CX33" s="62" t="s">
        <v>7</v>
      </c>
      <c r="CY33" s="117"/>
      <c r="CZ33" s="60" t="str">
        <f>IF(AD33="Athlete Name","",AD33)</f>
        <v>Ginny Thrasher</v>
      </c>
      <c r="DA33" s="46">
        <v>5</v>
      </c>
      <c r="DB33" s="88"/>
    </row>
    <row r="34" spans="2:106" x14ac:dyDescent="0.35">
      <c r="B34" s="71"/>
      <c r="C34" s="327"/>
      <c r="D34" s="47"/>
      <c r="E34" s="60"/>
      <c r="G34" s="46"/>
      <c r="I34" s="61" t="str">
        <f>IF(SUM(AF34:AJ34)=0,"",SUM(AF34:AJ34))</f>
        <v/>
      </c>
      <c r="J34" s="108" t="s">
        <v>12</v>
      </c>
      <c r="K34" s="45" t="str">
        <f>IFERROR(LARGE((AL34:CX34),1),"")</f>
        <v/>
      </c>
      <c r="L34" s="1" t="str">
        <f>IFERROR(LARGE((AL34:CX34),2),"")</f>
        <v/>
      </c>
      <c r="M34" s="1" t="str">
        <f>IFERROR(LARGE((AL34:CX34),3),"")</f>
        <v/>
      </c>
      <c r="N34" s="1" t="str">
        <f>IFERROR(LARGE((AL34:CX34),4),"")</f>
        <v/>
      </c>
      <c r="O34" s="46" t="str">
        <f>IFERROR(LARGE((AL34:CX34),5),"")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117"/>
      <c r="CZ34" s="60"/>
      <c r="DA34" s="46"/>
      <c r="DB34" s="88"/>
    </row>
    <row r="35" spans="2:106"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6"/>
      <c r="CY35" s="118"/>
      <c r="CZ35" s="158"/>
      <c r="DA35" s="97"/>
      <c r="DB35" s="105"/>
    </row>
    <row r="36" spans="2:106"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5"/>
      <c r="CY36" s="117"/>
      <c r="CZ36" s="134"/>
      <c r="DA36" s="46"/>
      <c r="DB36" s="88"/>
    </row>
    <row r="37" spans="2:106" x14ac:dyDescent="0.35">
      <c r="B37" s="71"/>
      <c r="C37" s="327">
        <f>IF(AD37="Athlete Name","",AC37)</f>
        <v>6</v>
      </c>
      <c r="D37" s="47" t="str">
        <f t="shared" si="9"/>
        <v>Natalie Perrin</v>
      </c>
      <c r="E37" s="60"/>
      <c r="F37" s="1">
        <f>IF(COUNT(AL37:CX37)=0,"", COUNT(AL37:CX37))</f>
        <v>5</v>
      </c>
      <c r="G37" s="46">
        <f t="shared" ref="G37" si="51">_xlfn.IFS(F37="","",F37=1,1,F37=2,2,F37=3,3,F37=4,4,F37=5,5,F37&gt;5,5)</f>
        <v>5</v>
      </c>
      <c r="I37" s="61"/>
      <c r="J37" s="108" t="s">
        <v>7</v>
      </c>
      <c r="K37" s="45">
        <f>IFERROR(LARGE((AL37:CX37),1),"")</f>
        <v>626.20000000000005</v>
      </c>
      <c r="L37" s="1">
        <f>IFERROR(LARGE((AL37:CX37),2),"")</f>
        <v>623.29999999999995</v>
      </c>
      <c r="M37" s="1">
        <f>IFERROR(LARGE((AL37:CX37),3),"")</f>
        <v>621.4</v>
      </c>
      <c r="N37" s="1">
        <f>IFERROR(LARGE((AL37:CX37),4),"")</f>
        <v>617.4</v>
      </c>
      <c r="O37" s="46">
        <f>IFERROR(LARGE((AL37:CX37),5),"")</f>
        <v>615.9</v>
      </c>
      <c r="P37" s="1"/>
      <c r="Q37" s="56">
        <f t="shared" si="11"/>
        <v>620.84</v>
      </c>
      <c r="R37" s="57" t="str">
        <f t="shared" si="12"/>
        <v/>
      </c>
      <c r="T37" s="5">
        <f t="shared" ref="T37" si="52">IF(U37="","",1)</f>
        <v>1</v>
      </c>
      <c r="U37" s="4">
        <f t="shared" ref="U37" si="53">IF(SUM(Q37:R37)=0,"",SUM(Q37:R37))</f>
        <v>620.84</v>
      </c>
      <c r="V37" s="6">
        <f t="shared" ref="V37" si="54">IF(U37="","",1)</f>
        <v>1</v>
      </c>
      <c r="X37" s="60" t="str">
        <f t="shared" si="5"/>
        <v>Natalie Perrin</v>
      </c>
      <c r="Y37" s="46"/>
      <c r="Z37" s="76"/>
      <c r="AB37" s="82"/>
      <c r="AC37" s="45">
        <v>6</v>
      </c>
      <c r="AD37" s="60" t="s">
        <v>159</v>
      </c>
      <c r="AF37" s="45"/>
      <c r="AG37" s="1"/>
      <c r="AH37" s="1"/>
      <c r="AI37" s="1"/>
      <c r="AJ37" s="46"/>
      <c r="AK37" s="108"/>
      <c r="AL37" s="62" t="s">
        <v>7</v>
      </c>
      <c r="AM37" s="62">
        <v>621.4</v>
      </c>
      <c r="AN37" s="62">
        <v>615.9</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v>617.4</v>
      </c>
      <c r="BC37" s="62" t="s">
        <v>7</v>
      </c>
      <c r="BD37" s="62" t="s">
        <v>7</v>
      </c>
      <c r="BE37" s="62" t="s">
        <v>7</v>
      </c>
      <c r="BF37" s="62" t="s">
        <v>7</v>
      </c>
      <c r="BG37" s="62" t="s">
        <v>7</v>
      </c>
      <c r="BH37" s="62">
        <v>626.20000000000005</v>
      </c>
      <c r="BI37" s="62">
        <v>623.29999999999995</v>
      </c>
      <c r="BJ37" s="62" t="s">
        <v>7</v>
      </c>
      <c r="BK37" s="62" t="s">
        <v>7</v>
      </c>
      <c r="BL37" s="62" t="s">
        <v>7</v>
      </c>
      <c r="BM37" s="62" t="s">
        <v>7</v>
      </c>
      <c r="BN37" s="62" t="s">
        <v>7</v>
      </c>
      <c r="BO37" s="62" t="s">
        <v>7</v>
      </c>
      <c r="BP37" s="62" t="s">
        <v>7</v>
      </c>
      <c r="BQ37" s="62" t="s">
        <v>7</v>
      </c>
      <c r="BR37" s="62" t="s">
        <v>7</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62" t="s">
        <v>7</v>
      </c>
      <c r="CQ37" s="62" t="s">
        <v>7</v>
      </c>
      <c r="CR37" s="62" t="s">
        <v>7</v>
      </c>
      <c r="CS37" s="62" t="s">
        <v>7</v>
      </c>
      <c r="CT37" s="62" t="s">
        <v>7</v>
      </c>
      <c r="CU37" s="62" t="s">
        <v>7</v>
      </c>
      <c r="CV37" s="62" t="s">
        <v>7</v>
      </c>
      <c r="CW37" s="62" t="s">
        <v>7</v>
      </c>
      <c r="CX37" s="62" t="s">
        <v>7</v>
      </c>
      <c r="CY37" s="117"/>
      <c r="CZ37" s="60" t="str">
        <f>IF(AD37="Athlete Name","",AD37)</f>
        <v>Natalie Perrin</v>
      </c>
      <c r="DA37" s="46">
        <v>6</v>
      </c>
      <c r="DB37" s="88"/>
    </row>
    <row r="38" spans="2:106" x14ac:dyDescent="0.35">
      <c r="B38" s="71"/>
      <c r="C38" s="327"/>
      <c r="D38" s="47"/>
      <c r="E38" s="60"/>
      <c r="G38" s="46"/>
      <c r="I38" s="61" t="str">
        <f>IF(SUM(AF38:AJ38)=0,"",SUM(AF38:AJ38))</f>
        <v/>
      </c>
      <c r="J38" s="108" t="s">
        <v>12</v>
      </c>
      <c r="K38" s="45" t="str">
        <f>IFERROR(LARGE((AL38:CX38),1),"")</f>
        <v/>
      </c>
      <c r="L38" s="1" t="str">
        <f>IFERROR(LARGE((AL38:CX38),2),"")</f>
        <v/>
      </c>
      <c r="M38" s="1" t="str">
        <f>IFERROR(LARGE((AL38:CX38),3),"")</f>
        <v/>
      </c>
      <c r="N38" s="1" t="str">
        <f>IFERROR(LARGE((AL38:CX38),4),"")</f>
        <v/>
      </c>
      <c r="O38" s="46" t="str">
        <f>IFERROR(LARGE((AL38:CX38),5),"")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117"/>
      <c r="CZ38" s="60"/>
      <c r="DA38" s="46"/>
      <c r="DB38" s="88"/>
    </row>
    <row r="39" spans="2:106"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2"/>
      <c r="CY39" s="118"/>
      <c r="CZ39" s="146"/>
      <c r="DA39" s="97"/>
      <c r="DB39" s="105"/>
    </row>
    <row r="40" spans="2:106"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2"/>
      <c r="CY40" s="117"/>
      <c r="CZ40" s="149"/>
      <c r="DA40" s="46"/>
      <c r="DB40" s="88"/>
    </row>
    <row r="41" spans="2:106" x14ac:dyDescent="0.35">
      <c r="B41" s="71"/>
      <c r="C41" s="327">
        <f>IF(AD41="Athlete Name","",AC41)</f>
        <v>7</v>
      </c>
      <c r="D41" s="47" t="str">
        <f t="shared" si="9"/>
        <v>Katie Zaun</v>
      </c>
      <c r="E41" s="60"/>
      <c r="F41" s="1">
        <f>IF(COUNT(AL41:CX41)=0,"", COUNT(AL41:CX41))</f>
        <v>10</v>
      </c>
      <c r="G41" s="46">
        <f t="shared" ref="G41" si="64">_xlfn.IFS(F41="","",F41=1,1,F41=2,2,F41=3,3,F41=4,4,F41=5,5,F41&gt;5,5)</f>
        <v>5</v>
      </c>
      <c r="I41" s="61"/>
      <c r="J41" s="108" t="s">
        <v>7</v>
      </c>
      <c r="K41" s="45">
        <f>IFERROR(LARGE((AL41:CX41),1),"")</f>
        <v>628.5</v>
      </c>
      <c r="L41" s="1">
        <f>IFERROR(LARGE((AL41:CX41),2),"")</f>
        <v>627.9</v>
      </c>
      <c r="M41" s="1">
        <f>IFERROR(LARGE((AL41:CX41),3),"")</f>
        <v>627</v>
      </c>
      <c r="N41" s="1">
        <f>IFERROR(LARGE((AL41:CX41),4),"")</f>
        <v>626.79999999999995</v>
      </c>
      <c r="O41" s="46">
        <f>IFERROR(LARGE((AL41:CX41),5),"")</f>
        <v>626</v>
      </c>
      <c r="P41" s="1"/>
      <c r="Q41" s="56">
        <f t="shared" si="11"/>
        <v>627.24</v>
      </c>
      <c r="R41" s="57" t="str">
        <f t="shared" si="12"/>
        <v/>
      </c>
      <c r="T41" s="5">
        <f t="shared" ref="T41" si="65">IF(U41="","",1)</f>
        <v>1</v>
      </c>
      <c r="U41" s="4">
        <f t="shared" ref="U41" si="66">IF(SUM(Q41:R41)=0,"",SUM(Q41:R41))</f>
        <v>627.24</v>
      </c>
      <c r="V41" s="6">
        <f t="shared" ref="V41" si="67">IF(U41="","",1)</f>
        <v>1</v>
      </c>
      <c r="X41" s="60" t="str">
        <f t="shared" si="5"/>
        <v>Katie Zaun</v>
      </c>
      <c r="Y41" s="46"/>
      <c r="Z41" s="76"/>
      <c r="AB41" s="82"/>
      <c r="AC41" s="45">
        <v>7</v>
      </c>
      <c r="AD41" s="60" t="s">
        <v>160</v>
      </c>
      <c r="AF41" s="45"/>
      <c r="AG41" s="1"/>
      <c r="AH41" s="1"/>
      <c r="AI41" s="1"/>
      <c r="AJ41" s="46"/>
      <c r="AK41" s="108"/>
      <c r="AL41" s="62" t="s">
        <v>7</v>
      </c>
      <c r="AM41" s="62">
        <v>624.4</v>
      </c>
      <c r="AN41" s="62">
        <v>622.70000000000005</v>
      </c>
      <c r="AO41" s="62" t="s">
        <v>7</v>
      </c>
      <c r="AP41" s="62" t="s">
        <v>7</v>
      </c>
      <c r="AQ41" s="62" t="s">
        <v>7</v>
      </c>
      <c r="AR41" s="62" t="s">
        <v>7</v>
      </c>
      <c r="AS41" s="62" t="s">
        <v>7</v>
      </c>
      <c r="AT41" s="62" t="s">
        <v>7</v>
      </c>
      <c r="AU41" s="62" t="s">
        <v>7</v>
      </c>
      <c r="AV41" s="62" t="s">
        <v>7</v>
      </c>
      <c r="AW41" s="62" t="s">
        <v>7</v>
      </c>
      <c r="AX41" s="62">
        <v>626</v>
      </c>
      <c r="AY41" s="62" t="s">
        <v>7</v>
      </c>
      <c r="AZ41" s="62" t="s">
        <v>7</v>
      </c>
      <c r="BA41" s="62" t="s">
        <v>7</v>
      </c>
      <c r="BB41" s="62" t="s">
        <v>7</v>
      </c>
      <c r="BC41" s="62" t="s">
        <v>7</v>
      </c>
      <c r="BD41" s="62" t="s">
        <v>7</v>
      </c>
      <c r="BE41" s="62" t="s">
        <v>7</v>
      </c>
      <c r="BF41" s="62" t="s">
        <v>7</v>
      </c>
      <c r="BG41" s="62" t="s">
        <v>7</v>
      </c>
      <c r="BH41" s="62">
        <v>625.29999999999995</v>
      </c>
      <c r="BI41" s="62">
        <v>627.9</v>
      </c>
      <c r="BJ41" s="62" t="s">
        <v>7</v>
      </c>
      <c r="BK41" s="62" t="s">
        <v>7</v>
      </c>
      <c r="BL41" s="62" t="s">
        <v>7</v>
      </c>
      <c r="BM41" s="62" t="s">
        <v>7</v>
      </c>
      <c r="BN41" s="62" t="s">
        <v>7</v>
      </c>
      <c r="BO41" s="62" t="s">
        <v>7</v>
      </c>
      <c r="BP41" s="62" t="s">
        <v>7</v>
      </c>
      <c r="BQ41" s="62" t="s">
        <v>7</v>
      </c>
      <c r="BR41" s="62" t="s">
        <v>7</v>
      </c>
      <c r="BS41" s="62" t="s">
        <v>7</v>
      </c>
      <c r="BT41" s="62">
        <v>625.70000000000005</v>
      </c>
      <c r="BU41" s="62">
        <v>626.79999999999995</v>
      </c>
      <c r="BV41" s="62" t="s">
        <v>7</v>
      </c>
      <c r="BW41" s="62" t="s">
        <v>7</v>
      </c>
      <c r="BX41" s="62" t="s">
        <v>7</v>
      </c>
      <c r="BY41" s="62" t="s">
        <v>7</v>
      </c>
      <c r="BZ41" s="62">
        <v>624</v>
      </c>
      <c r="CA41" s="62" t="s">
        <v>7</v>
      </c>
      <c r="CB41" s="62" t="s">
        <v>7</v>
      </c>
      <c r="CC41" s="62" t="s">
        <v>7</v>
      </c>
      <c r="CD41" s="62" t="s">
        <v>7</v>
      </c>
      <c r="CE41" s="62" t="s">
        <v>7</v>
      </c>
      <c r="CF41" s="62" t="s">
        <v>7</v>
      </c>
      <c r="CG41" s="62" t="s">
        <v>7</v>
      </c>
      <c r="CH41" s="62">
        <v>627</v>
      </c>
      <c r="CI41" s="62">
        <v>628.5</v>
      </c>
      <c r="CJ41" s="62" t="s">
        <v>7</v>
      </c>
      <c r="CK41" s="62" t="s">
        <v>7</v>
      </c>
      <c r="CL41" s="62" t="s">
        <v>7</v>
      </c>
      <c r="CM41" s="62" t="s">
        <v>7</v>
      </c>
      <c r="CN41" s="62" t="s">
        <v>7</v>
      </c>
      <c r="CO41" s="62" t="s">
        <v>7</v>
      </c>
      <c r="CP41" s="62" t="s">
        <v>7</v>
      </c>
      <c r="CQ41" s="62" t="s">
        <v>7</v>
      </c>
      <c r="CR41" s="62" t="s">
        <v>7</v>
      </c>
      <c r="CS41" s="62" t="s">
        <v>7</v>
      </c>
      <c r="CT41" s="62" t="s">
        <v>7</v>
      </c>
      <c r="CU41" s="62" t="s">
        <v>7</v>
      </c>
      <c r="CV41" s="62" t="s">
        <v>7</v>
      </c>
      <c r="CW41" s="62" t="s">
        <v>7</v>
      </c>
      <c r="CX41" s="62" t="s">
        <v>7</v>
      </c>
      <c r="CY41" s="117"/>
      <c r="CZ41" s="60" t="str">
        <f>IF(AD41="Athlete Name","",AD41)</f>
        <v>Katie Zaun</v>
      </c>
      <c r="DA41" s="46">
        <v>7</v>
      </c>
      <c r="DB41" s="88"/>
    </row>
    <row r="42" spans="2:106" x14ac:dyDescent="0.35">
      <c r="B42" s="71"/>
      <c r="C42" s="327"/>
      <c r="D42" s="47"/>
      <c r="E42" s="60"/>
      <c r="G42" s="46"/>
      <c r="I42" s="61" t="str">
        <f>IF(SUM(AF42:AJ42)=0,"",SUM(AF42:AJ42))</f>
        <v/>
      </c>
      <c r="J42" s="108" t="s">
        <v>12</v>
      </c>
      <c r="K42" s="45" t="str">
        <f>IFERROR(LARGE((AL42:CX42),1),"")</f>
        <v/>
      </c>
      <c r="L42" s="1" t="str">
        <f>IFERROR(LARGE((AL42:CX42),2),"")</f>
        <v/>
      </c>
      <c r="M42" s="1" t="str">
        <f>IFERROR(LARGE((AL42:CX42),3),"")</f>
        <v/>
      </c>
      <c r="N42" s="1" t="str">
        <f>IFERROR(LARGE((AL42:CX42),4),"")</f>
        <v/>
      </c>
      <c r="O42" s="46" t="str">
        <f>IFERROR(LARGE((AL42:CX42),5),"")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117"/>
      <c r="CZ42" s="60"/>
      <c r="DA42" s="46"/>
      <c r="DB42" s="88"/>
    </row>
    <row r="43" spans="2:106"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6"/>
      <c r="CY43" s="118"/>
      <c r="CZ43" s="158"/>
      <c r="DA43" s="97"/>
      <c r="DB43" s="105"/>
    </row>
    <row r="44" spans="2:106"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5"/>
      <c r="CY44" s="117"/>
      <c r="CZ44" s="134"/>
      <c r="DA44" s="46"/>
      <c r="DB44" s="88"/>
    </row>
    <row r="45" spans="2:106" x14ac:dyDescent="0.35">
      <c r="B45" s="71"/>
      <c r="C45" s="327">
        <f>IF(AD45="Athlete Name","",AC45)</f>
        <v>8</v>
      </c>
      <c r="D45" s="47" t="str">
        <f>AD45</f>
        <v>Stephanie Allan</v>
      </c>
      <c r="E45" s="60"/>
      <c r="F45" s="1">
        <f>IF(COUNT(AL45:CX45)=0,"", COUNT(AL45:CX45))</f>
        <v>10</v>
      </c>
      <c r="G45" s="46">
        <f t="shared" ref="G45" si="77">_xlfn.IFS(F45="","",F45=1,1,F45=2,2,F45=3,3,F45=4,4,F45=5,5,F45&gt;5,5)</f>
        <v>5</v>
      </c>
      <c r="I45" s="61"/>
      <c r="J45" s="108" t="s">
        <v>7</v>
      </c>
      <c r="K45" s="45">
        <f>IFERROR(LARGE((AL45:CX45),1),"")</f>
        <v>628.6</v>
      </c>
      <c r="L45" s="1">
        <f>IFERROR(LARGE((AL45:CX45),2),"")</f>
        <v>627.1</v>
      </c>
      <c r="M45" s="1">
        <f>IFERROR(LARGE((AL45:CX45),3),"")</f>
        <v>626.6</v>
      </c>
      <c r="N45" s="1">
        <f>IFERROR(LARGE((AL45:CX45),4),"")</f>
        <v>626.1</v>
      </c>
      <c r="O45" s="46">
        <f>IFERROR(LARGE((AL45:CX45),5),"")</f>
        <v>625.9</v>
      </c>
      <c r="P45" s="1"/>
      <c r="Q45" s="56">
        <f t="shared" si="11"/>
        <v>626.86</v>
      </c>
      <c r="R45" s="57" t="str">
        <f t="shared" si="12"/>
        <v/>
      </c>
      <c r="T45" s="5">
        <f t="shared" ref="T45" si="78">IF(U45="","",1)</f>
        <v>1</v>
      </c>
      <c r="U45" s="4">
        <f t="shared" ref="U45" si="79">IF(SUM(Q45:R45)=0,"",SUM(Q45:R45))</f>
        <v>626.86</v>
      </c>
      <c r="V45" s="6">
        <f t="shared" ref="V45" si="80">IF(U45="","",1)</f>
        <v>1</v>
      </c>
      <c r="X45" s="60" t="str">
        <f t="shared" si="5"/>
        <v>Stephanie Allan</v>
      </c>
      <c r="Y45" s="46"/>
      <c r="Z45" s="76"/>
      <c r="AB45" s="82"/>
      <c r="AC45" s="45">
        <v>8</v>
      </c>
      <c r="AD45" s="60" t="s">
        <v>161</v>
      </c>
      <c r="AF45" s="45"/>
      <c r="AG45" s="1"/>
      <c r="AH45" s="1"/>
      <c r="AI45" s="1"/>
      <c r="AJ45" s="46"/>
      <c r="AK45" s="108"/>
      <c r="AL45" s="62" t="s">
        <v>7</v>
      </c>
      <c r="AM45" s="62">
        <v>617.5</v>
      </c>
      <c r="AN45" s="62">
        <v>621.20000000000005</v>
      </c>
      <c r="AO45" s="62" t="s">
        <v>7</v>
      </c>
      <c r="AP45" s="62" t="s">
        <v>7</v>
      </c>
      <c r="AQ45" s="62" t="s">
        <v>7</v>
      </c>
      <c r="AR45" s="62" t="s">
        <v>7</v>
      </c>
      <c r="AS45" s="62" t="s">
        <v>7</v>
      </c>
      <c r="AT45" s="62" t="s">
        <v>7</v>
      </c>
      <c r="AU45" s="62" t="s">
        <v>7</v>
      </c>
      <c r="AV45" s="62" t="s">
        <v>7</v>
      </c>
      <c r="AW45" s="62" t="s">
        <v>7</v>
      </c>
      <c r="AX45" s="62" t="s">
        <v>7</v>
      </c>
      <c r="AY45" s="62" t="s">
        <v>7</v>
      </c>
      <c r="AZ45" s="62">
        <v>626.1</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62" t="s">
        <v>7</v>
      </c>
      <c r="BT45" s="62">
        <v>626.6</v>
      </c>
      <c r="BU45" s="62">
        <v>625.9</v>
      </c>
      <c r="BV45" s="62">
        <v>625.29999999999995</v>
      </c>
      <c r="BW45" s="62">
        <v>628.6</v>
      </c>
      <c r="BX45" s="62" t="s">
        <v>7</v>
      </c>
      <c r="BY45" s="62" t="s">
        <v>7</v>
      </c>
      <c r="BZ45" s="62" t="s">
        <v>7</v>
      </c>
      <c r="CA45" s="62" t="s">
        <v>7</v>
      </c>
      <c r="CB45" s="62" t="s">
        <v>7</v>
      </c>
      <c r="CC45" s="62" t="s">
        <v>7</v>
      </c>
      <c r="CD45" s="62">
        <v>623.5</v>
      </c>
      <c r="CE45" s="62" t="s">
        <v>7</v>
      </c>
      <c r="CF45" s="62" t="s">
        <v>7</v>
      </c>
      <c r="CG45" s="62" t="s">
        <v>7</v>
      </c>
      <c r="CH45" s="62">
        <v>627.1</v>
      </c>
      <c r="CI45" s="62">
        <v>620.79999999999995</v>
      </c>
      <c r="CJ45" s="62" t="s">
        <v>7</v>
      </c>
      <c r="CK45" s="62" t="s">
        <v>7</v>
      </c>
      <c r="CL45" s="62" t="s">
        <v>7</v>
      </c>
      <c r="CM45" s="62" t="s">
        <v>7</v>
      </c>
      <c r="CN45" s="62" t="s">
        <v>7</v>
      </c>
      <c r="CO45" s="62" t="s">
        <v>7</v>
      </c>
      <c r="CP45" s="62" t="s">
        <v>7</v>
      </c>
      <c r="CQ45" s="62" t="s">
        <v>7</v>
      </c>
      <c r="CR45" s="62" t="s">
        <v>7</v>
      </c>
      <c r="CS45" s="62" t="s">
        <v>7</v>
      </c>
      <c r="CT45" s="62" t="s">
        <v>7</v>
      </c>
      <c r="CU45" s="62" t="s">
        <v>7</v>
      </c>
      <c r="CV45" s="62" t="s">
        <v>7</v>
      </c>
      <c r="CW45" s="62" t="s">
        <v>7</v>
      </c>
      <c r="CX45" s="62" t="s">
        <v>7</v>
      </c>
      <c r="CY45" s="117"/>
      <c r="CZ45" s="60" t="str">
        <f>IF(AD45="Athlete Name","",AD45)</f>
        <v>Stephanie Allan</v>
      </c>
      <c r="DA45" s="46">
        <v>8</v>
      </c>
      <c r="DB45" s="88"/>
    </row>
    <row r="46" spans="2:106" x14ac:dyDescent="0.35">
      <c r="B46" s="71"/>
      <c r="C46" s="327"/>
      <c r="D46" s="47"/>
      <c r="E46" s="60"/>
      <c r="G46" s="46"/>
      <c r="I46" s="61" t="str">
        <f>IF(SUM(AF46:AJ46)=0,"",SUM(AF46:AJ46))</f>
        <v/>
      </c>
      <c r="J46" s="108" t="s">
        <v>12</v>
      </c>
      <c r="K46" s="45" t="str">
        <f>IFERROR(LARGE((AL46:CX46),1),"")</f>
        <v/>
      </c>
      <c r="L46" s="1" t="str">
        <f>IFERROR(LARGE((AL46:CX46),2),"")</f>
        <v/>
      </c>
      <c r="M46" s="1" t="str">
        <f>IFERROR(LARGE((AL46:CX46),3),"")</f>
        <v/>
      </c>
      <c r="N46" s="1" t="str">
        <f>IFERROR(LARGE((AL46:CX46),4),"")</f>
        <v/>
      </c>
      <c r="O46" s="46" t="str">
        <f>IFERROR(LARGE((AL46:CX46),5),"")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117"/>
      <c r="CZ46" s="60"/>
      <c r="DA46" s="46"/>
      <c r="DB46" s="88"/>
    </row>
    <row r="47" spans="2:106"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2"/>
      <c r="CY47" s="118"/>
      <c r="CZ47" s="146"/>
      <c r="DA47" s="97"/>
      <c r="DB47" s="105"/>
    </row>
    <row r="48" spans="2:106"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2"/>
      <c r="CY48" s="117"/>
      <c r="CZ48" s="149"/>
      <c r="DA48" s="46"/>
      <c r="DB48" s="88"/>
    </row>
    <row r="49" spans="2:106" x14ac:dyDescent="0.35">
      <c r="B49" s="71"/>
      <c r="C49" s="327">
        <f>IF(AD49="Athlete Name","",AC49)</f>
        <v>9</v>
      </c>
      <c r="D49" s="47" t="str">
        <f t="shared" si="9"/>
        <v>Molly McGhin</v>
      </c>
      <c r="E49" s="60"/>
      <c r="F49" s="1">
        <f>IF(COUNT(AL49:CX49)=0,"", COUNT(AL49:CX49))</f>
        <v>13</v>
      </c>
      <c r="G49" s="46">
        <f t="shared" ref="G49" si="90">_xlfn.IFS(F49="","",F49=1,1,F49=2,2,F49=3,3,F49=4,4,F49=5,5,F49&gt;5,5)</f>
        <v>5</v>
      </c>
      <c r="I49" s="61"/>
      <c r="J49" s="108" t="s">
        <v>7</v>
      </c>
      <c r="K49" s="45">
        <f>IFERROR(LARGE((AL49:CX49),1),"")</f>
        <v>631.9</v>
      </c>
      <c r="L49" s="1">
        <f>IFERROR(LARGE((AL49:CX49),2),"")</f>
        <v>629.9</v>
      </c>
      <c r="M49" s="1">
        <f>IFERROR(LARGE((AL49:CX49),3),"")</f>
        <v>627.79999999999995</v>
      </c>
      <c r="N49" s="1">
        <f>IFERROR(LARGE((AL49:CX49),4),"")</f>
        <v>627.20000000000005</v>
      </c>
      <c r="O49" s="46">
        <f>IFERROR(LARGE((AL49:CX49),5),"")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206</v>
      </c>
      <c r="AF49" s="45"/>
      <c r="AG49" s="1"/>
      <c r="AH49" s="1"/>
      <c r="AI49" s="1"/>
      <c r="AJ49" s="46"/>
      <c r="AK49" s="108"/>
      <c r="AL49" s="62" t="s">
        <v>7</v>
      </c>
      <c r="AM49" s="62">
        <v>620.1</v>
      </c>
      <c r="AN49" s="62">
        <v>618.79999999999995</v>
      </c>
      <c r="AO49" s="62" t="s">
        <v>7</v>
      </c>
      <c r="AP49" s="62" t="s">
        <v>7</v>
      </c>
      <c r="AQ49" s="62" t="s">
        <v>7</v>
      </c>
      <c r="AR49" s="62" t="s">
        <v>7</v>
      </c>
      <c r="AS49" s="62" t="s">
        <v>7</v>
      </c>
      <c r="AT49" s="62" t="s">
        <v>7</v>
      </c>
      <c r="AU49" s="62" t="s">
        <v>7</v>
      </c>
      <c r="AV49" s="62" t="s">
        <v>7</v>
      </c>
      <c r="AW49" s="62" t="s">
        <v>7</v>
      </c>
      <c r="AX49" s="62">
        <v>616.79999999999995</v>
      </c>
      <c r="AY49" s="62" t="s">
        <v>7</v>
      </c>
      <c r="AZ49" s="62" t="s">
        <v>7</v>
      </c>
      <c r="BA49" s="62" t="s">
        <v>7</v>
      </c>
      <c r="BB49" s="62">
        <v>629.9</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v>623.70000000000005</v>
      </c>
      <c r="BS49" s="62">
        <v>622.9</v>
      </c>
      <c r="BT49" s="62">
        <v>631.9</v>
      </c>
      <c r="BU49" s="62">
        <v>626.29999999999995</v>
      </c>
      <c r="BV49" s="62">
        <v>627.79999999999995</v>
      </c>
      <c r="BW49" s="62">
        <v>627.20000000000005</v>
      </c>
      <c r="BX49" s="62" t="s">
        <v>7</v>
      </c>
      <c r="BY49" s="62" t="s">
        <v>7</v>
      </c>
      <c r="BZ49" s="62" t="s">
        <v>7</v>
      </c>
      <c r="CA49" s="62" t="s">
        <v>7</v>
      </c>
      <c r="CB49" s="62" t="s">
        <v>7</v>
      </c>
      <c r="CC49" s="62" t="s">
        <v>7</v>
      </c>
      <c r="CD49" s="62" t="s">
        <v>7</v>
      </c>
      <c r="CE49" s="62" t="s">
        <v>7</v>
      </c>
      <c r="CF49" s="62" t="s">
        <v>7</v>
      </c>
      <c r="CG49" s="62" t="s">
        <v>7</v>
      </c>
      <c r="CH49" s="62">
        <v>617.29999999999995</v>
      </c>
      <c r="CI49" s="62">
        <v>624.70000000000005</v>
      </c>
      <c r="CJ49" s="62" t="s">
        <v>7</v>
      </c>
      <c r="CK49" s="62" t="s">
        <v>7</v>
      </c>
      <c r="CL49" s="62" t="s">
        <v>7</v>
      </c>
      <c r="CM49" s="62" t="s">
        <v>7</v>
      </c>
      <c r="CN49" s="62" t="s">
        <v>7</v>
      </c>
      <c r="CO49" s="62" t="s">
        <v>7</v>
      </c>
      <c r="CP49" s="62">
        <v>622</v>
      </c>
      <c r="CQ49" s="62" t="s">
        <v>7</v>
      </c>
      <c r="CR49" s="62" t="s">
        <v>7</v>
      </c>
      <c r="CS49" s="62" t="s">
        <v>7</v>
      </c>
      <c r="CT49" s="62" t="s">
        <v>7</v>
      </c>
      <c r="CU49" s="62" t="s">
        <v>7</v>
      </c>
      <c r="CV49" s="62" t="s">
        <v>7</v>
      </c>
      <c r="CW49" s="62" t="s">
        <v>7</v>
      </c>
      <c r="CX49" s="62" t="s">
        <v>7</v>
      </c>
      <c r="CY49" s="117"/>
      <c r="CZ49" s="60" t="str">
        <f>IF(AD49="Athlete Name","",AD49)</f>
        <v>Molly McGhin</v>
      </c>
      <c r="DA49" s="46">
        <v>9</v>
      </c>
      <c r="DB49" s="88"/>
    </row>
    <row r="50" spans="2:106" x14ac:dyDescent="0.35">
      <c r="B50" s="71"/>
      <c r="C50" s="327"/>
      <c r="D50" s="47"/>
      <c r="E50" s="60"/>
      <c r="G50" s="46"/>
      <c r="I50" s="61" t="str">
        <f>IF(SUM(AF50:AJ50)=0,"",SUM(AF50:AJ50))</f>
        <v/>
      </c>
      <c r="J50" s="108" t="s">
        <v>12</v>
      </c>
      <c r="K50" s="45" t="str">
        <f>IFERROR(LARGE((AL50:CX50),1),"")</f>
        <v/>
      </c>
      <c r="L50" s="1" t="str">
        <f>IFERROR(LARGE((AL50:CX50),2),"")</f>
        <v/>
      </c>
      <c r="M50" s="1" t="str">
        <f>IFERROR(LARGE((AL50:CX50),3),"")</f>
        <v/>
      </c>
      <c r="N50" s="1" t="str">
        <f>IFERROR(LARGE((AL50:CX50),4),"")</f>
        <v/>
      </c>
      <c r="O50" s="46" t="str">
        <f>IFERROR(LARGE((AL50:CX50),5),"")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117"/>
      <c r="CZ50" s="60"/>
      <c r="DA50" s="46"/>
      <c r="DB50" s="88"/>
    </row>
    <row r="51" spans="2:106"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6"/>
      <c r="CY51" s="118"/>
      <c r="CZ51" s="158"/>
      <c r="DA51" s="97"/>
      <c r="DB51" s="105"/>
    </row>
    <row r="52" spans="2:106"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5"/>
      <c r="CY52" s="117"/>
      <c r="CZ52" s="134"/>
      <c r="DA52" s="46"/>
      <c r="DB52" s="88"/>
    </row>
    <row r="53" spans="2:106" x14ac:dyDescent="0.35">
      <c r="B53" s="71"/>
      <c r="C53" s="327">
        <f>IF(AD53="Athlete Name","",AC53)</f>
        <v>10</v>
      </c>
      <c r="D53" s="47" t="str">
        <f t="shared" si="9"/>
        <v>Emme Walrath</v>
      </c>
      <c r="E53" s="60"/>
      <c r="F53" s="1">
        <f>IF(COUNT(AL53:CX53)=0,"", COUNT(AL53:CX53))</f>
        <v>16</v>
      </c>
      <c r="G53" s="46">
        <f t="shared" ref="G53" si="103">_xlfn.IFS(F53="","",F53=1,1,F53=2,2,F53=3,3,F53=4,4,F53=5,5,F53&gt;5,5)</f>
        <v>5</v>
      </c>
      <c r="I53" s="61"/>
      <c r="J53" s="108" t="s">
        <v>7</v>
      </c>
      <c r="K53" s="45">
        <f>IFERROR(LARGE((AL53:CX53),1),"")</f>
        <v>629.5</v>
      </c>
      <c r="L53" s="1">
        <f>IFERROR(LARGE((AL53:CX53),2),"")</f>
        <v>626.70000000000005</v>
      </c>
      <c r="M53" s="1">
        <f>IFERROR(LARGE((AL53:CX53),3),"")</f>
        <v>625</v>
      </c>
      <c r="N53" s="1">
        <f>IFERROR(LARGE((AL53:CX53),4),"")</f>
        <v>624.1</v>
      </c>
      <c r="O53" s="46">
        <f>IFERROR(LARGE((AL53:CX53),5),"")</f>
        <v>623.79999999999995</v>
      </c>
      <c r="P53" s="1"/>
      <c r="Q53" s="56">
        <f t="shared" si="11"/>
        <v>625.82000000000005</v>
      </c>
      <c r="R53" s="57" t="str">
        <f t="shared" si="12"/>
        <v/>
      </c>
      <c r="T53" s="5">
        <f t="shared" ref="T53" si="104">IF(U53="","",1)</f>
        <v>1</v>
      </c>
      <c r="U53" s="4">
        <f t="shared" ref="U53" si="105">IF(SUM(Q53:R53)=0,"",SUM(Q53:R53))</f>
        <v>625.82000000000005</v>
      </c>
      <c r="V53" s="6">
        <f t="shared" ref="V53" si="106">IF(U53="","",1)</f>
        <v>1</v>
      </c>
      <c r="X53" s="60" t="str">
        <f t="shared" si="5"/>
        <v>Emme Walrath</v>
      </c>
      <c r="Y53" s="46"/>
      <c r="Z53" s="76"/>
      <c r="AB53" s="82"/>
      <c r="AC53" s="45">
        <v>10</v>
      </c>
      <c r="AD53" s="60" t="s">
        <v>162</v>
      </c>
      <c r="AF53" s="45"/>
      <c r="AG53" s="1"/>
      <c r="AH53" s="1"/>
      <c r="AI53" s="1"/>
      <c r="AJ53" s="46"/>
      <c r="AK53" s="108"/>
      <c r="AL53" s="62" t="s">
        <v>7</v>
      </c>
      <c r="AM53" s="62">
        <v>623.79999999999995</v>
      </c>
      <c r="AN53" s="62">
        <v>625</v>
      </c>
      <c r="AO53" s="62">
        <v>624.1</v>
      </c>
      <c r="AP53" s="62" t="s">
        <v>7</v>
      </c>
      <c r="AQ53" s="62" t="s">
        <v>7</v>
      </c>
      <c r="AR53" s="62" t="s">
        <v>7</v>
      </c>
      <c r="AS53" s="62" t="s">
        <v>7</v>
      </c>
      <c r="AT53" s="62" t="s">
        <v>7</v>
      </c>
      <c r="AU53" s="62" t="s">
        <v>7</v>
      </c>
      <c r="AV53" s="62" t="s">
        <v>7</v>
      </c>
      <c r="AW53" s="62" t="s">
        <v>7</v>
      </c>
      <c r="AX53" s="62" t="s">
        <v>7</v>
      </c>
      <c r="AY53" s="62">
        <v>623.20000000000005</v>
      </c>
      <c r="AZ53" s="62" t="s">
        <v>7</v>
      </c>
      <c r="BA53" s="62" t="s">
        <v>7</v>
      </c>
      <c r="BB53" s="62">
        <v>621.6</v>
      </c>
      <c r="BC53" s="62">
        <v>620.70000000000005</v>
      </c>
      <c r="BD53" s="62" t="s">
        <v>7</v>
      </c>
      <c r="BE53" s="62">
        <v>618.79999999999995</v>
      </c>
      <c r="BF53" s="62">
        <v>618.79999999999995</v>
      </c>
      <c r="BG53" s="62" t="s">
        <v>7</v>
      </c>
      <c r="BH53" s="62">
        <v>619.29999999999995</v>
      </c>
      <c r="BI53" s="62">
        <v>619.79999999999995</v>
      </c>
      <c r="BJ53" s="62" t="s">
        <v>7</v>
      </c>
      <c r="BK53" s="62">
        <v>617.5</v>
      </c>
      <c r="BL53" s="62" t="s">
        <v>7</v>
      </c>
      <c r="BM53" s="62" t="s">
        <v>7</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62" t="s">
        <v>7</v>
      </c>
      <c r="CB53" s="62" t="s">
        <v>7</v>
      </c>
      <c r="CC53" s="62" t="s">
        <v>7</v>
      </c>
      <c r="CD53" s="62" t="s">
        <v>7</v>
      </c>
      <c r="CE53" s="62">
        <v>525.70000000000005</v>
      </c>
      <c r="CF53" s="62" t="s">
        <v>7</v>
      </c>
      <c r="CG53" s="62" t="s">
        <v>7</v>
      </c>
      <c r="CH53" s="62">
        <v>622.6</v>
      </c>
      <c r="CI53" s="62">
        <v>626.70000000000005</v>
      </c>
      <c r="CJ53" s="62" t="s">
        <v>7</v>
      </c>
      <c r="CK53" s="62" t="s">
        <v>7</v>
      </c>
      <c r="CL53" s="62" t="s">
        <v>7</v>
      </c>
      <c r="CM53" s="62" t="s">
        <v>7</v>
      </c>
      <c r="CN53" s="62">
        <v>629.5</v>
      </c>
      <c r="CO53" s="62">
        <v>623.29999999999995</v>
      </c>
      <c r="CP53" s="62" t="s">
        <v>7</v>
      </c>
      <c r="CQ53" s="62" t="s">
        <v>7</v>
      </c>
      <c r="CR53" s="62" t="s">
        <v>7</v>
      </c>
      <c r="CS53" s="62" t="s">
        <v>7</v>
      </c>
      <c r="CT53" s="62" t="s">
        <v>7</v>
      </c>
      <c r="CU53" s="62" t="s">
        <v>7</v>
      </c>
      <c r="CV53" s="62" t="s">
        <v>7</v>
      </c>
      <c r="CW53" s="62" t="s">
        <v>7</v>
      </c>
      <c r="CX53" s="62" t="s">
        <v>7</v>
      </c>
      <c r="CY53" s="117"/>
      <c r="CZ53" s="60" t="str">
        <f>IF(AD53="Athlete Name","",AD53)</f>
        <v>Emme Walrath</v>
      </c>
      <c r="DA53" s="46">
        <v>10</v>
      </c>
      <c r="DB53" s="88"/>
    </row>
    <row r="54" spans="2:106" x14ac:dyDescent="0.35">
      <c r="B54" s="71"/>
      <c r="C54" s="327"/>
      <c r="D54" s="47"/>
      <c r="E54" s="60"/>
      <c r="F54" s="45"/>
      <c r="G54" s="46"/>
      <c r="I54" s="61" t="str">
        <f>IF(SUM(AF54:AJ54)=0,"",SUM(AF54:AJ54))</f>
        <v/>
      </c>
      <c r="J54" s="108" t="s">
        <v>12</v>
      </c>
      <c r="K54" s="45" t="str">
        <f>IFERROR(LARGE((AL54:CX54),1),"")</f>
        <v/>
      </c>
      <c r="L54" s="1" t="str">
        <f>IFERROR(LARGE((AL54:CX54),2),"")</f>
        <v/>
      </c>
      <c r="M54" s="1" t="str">
        <f>IFERROR(LARGE((AL54:CX54),3),"")</f>
        <v/>
      </c>
      <c r="N54" s="1" t="str">
        <f>IFERROR(LARGE((AL54:CX54),4),"")</f>
        <v/>
      </c>
      <c r="O54" s="46" t="str">
        <f>IFERROR(LARGE((AL54:CX54),5),"")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117"/>
      <c r="CZ54" s="60"/>
      <c r="DA54" s="46"/>
      <c r="DB54" s="88"/>
    </row>
    <row r="55" spans="2:106"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2"/>
      <c r="CY55" s="118"/>
      <c r="CZ55" s="146"/>
      <c r="DA55" s="97"/>
      <c r="DB55" s="105"/>
    </row>
    <row r="56" spans="2:106"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2"/>
      <c r="CY56" s="117"/>
      <c r="CZ56" s="149"/>
      <c r="DA56" s="46"/>
      <c r="DB56" s="88"/>
    </row>
    <row r="57" spans="2:106" x14ac:dyDescent="0.35">
      <c r="B57" s="71"/>
      <c r="C57" s="327">
        <f>IF(AD57="Athlete Name","",AC57)</f>
        <v>11</v>
      </c>
      <c r="D57" s="47" t="str">
        <f t="shared" si="9"/>
        <v>Jeanne Haverhill</v>
      </c>
      <c r="E57" s="60"/>
      <c r="F57" s="1">
        <f>IF(COUNT(AL57:CX57)=0,"", COUNT(AL57:CX57))</f>
        <v>18</v>
      </c>
      <c r="G57" s="46">
        <f t="shared" ref="G57" si="116">_xlfn.IFS(F57="","",F57=1,1,F57=2,2,F57=3,3,F57=4,4,F57=5,5,F57&gt;5,5)</f>
        <v>5</v>
      </c>
      <c r="I57" s="61"/>
      <c r="J57" s="108" t="s">
        <v>7</v>
      </c>
      <c r="K57" s="45">
        <f>IFERROR(LARGE((AL57:CX57),1),"")</f>
        <v>629.70000000000005</v>
      </c>
      <c r="L57" s="1">
        <f>IFERROR(LARGE((AL57:CX57),2),"")</f>
        <v>628.70000000000005</v>
      </c>
      <c r="M57" s="1">
        <f>IFERROR(LARGE((AL57:CX57),3),"")</f>
        <v>627.9</v>
      </c>
      <c r="N57" s="1">
        <f>IFERROR(LARGE((AL57:CX57),4),"")</f>
        <v>627.5</v>
      </c>
      <c r="O57" s="46">
        <f>IFERROR(LARGE((AL57:CX57),5),"")</f>
        <v>627</v>
      </c>
      <c r="P57" s="1"/>
      <c r="Q57" s="56">
        <f t="shared" si="11"/>
        <v>628.16000000000008</v>
      </c>
      <c r="R57" s="57" t="str">
        <f t="shared" si="12"/>
        <v/>
      </c>
      <c r="T57" s="5">
        <f t="shared" ref="T57" si="117">IF(U57="","",1)</f>
        <v>1</v>
      </c>
      <c r="U57" s="4">
        <f t="shared" ref="U57" si="118">IF(SUM(Q57:R57)=0,"",SUM(Q57:R57))</f>
        <v>628.16000000000008</v>
      </c>
      <c r="V57" s="6">
        <f t="shared" ref="V57" si="119">IF(U57="","",1)</f>
        <v>1</v>
      </c>
      <c r="X57" s="60" t="str">
        <f t="shared" si="5"/>
        <v>Jeanne Haverhill</v>
      </c>
      <c r="Y57" s="46"/>
      <c r="Z57" s="76"/>
      <c r="AB57" s="82"/>
      <c r="AC57" s="45">
        <v>11</v>
      </c>
      <c r="AD57" s="60" t="s">
        <v>163</v>
      </c>
      <c r="AF57" s="45"/>
      <c r="AG57" s="1"/>
      <c r="AH57" s="1"/>
      <c r="AI57" s="1"/>
      <c r="AJ57" s="46"/>
      <c r="AK57" s="108"/>
      <c r="AL57" s="62" t="s">
        <v>7</v>
      </c>
      <c r="AM57" s="62">
        <v>627</v>
      </c>
      <c r="AN57" s="62">
        <v>620.6</v>
      </c>
      <c r="AO57" s="62">
        <v>624.4</v>
      </c>
      <c r="AP57" s="62">
        <v>628.70000000000005</v>
      </c>
      <c r="AQ57" s="62">
        <v>622.29999999999995</v>
      </c>
      <c r="AR57" s="62">
        <v>622.4</v>
      </c>
      <c r="AS57" s="62">
        <v>626.29999999999995</v>
      </c>
      <c r="AT57" s="62">
        <v>624</v>
      </c>
      <c r="AU57" s="62">
        <v>626.5</v>
      </c>
      <c r="AV57" s="62">
        <v>621.70000000000005</v>
      </c>
      <c r="AW57" s="62">
        <v>627.5</v>
      </c>
      <c r="AX57" s="62" t="s">
        <v>7</v>
      </c>
      <c r="AY57" s="62" t="s">
        <v>7</v>
      </c>
      <c r="AZ57" s="62">
        <v>625.4</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v>624.5</v>
      </c>
      <c r="BQ57" s="62" t="s">
        <v>7</v>
      </c>
      <c r="BR57" s="62" t="s">
        <v>7</v>
      </c>
      <c r="BS57" s="62" t="s">
        <v>7</v>
      </c>
      <c r="BT57" s="62">
        <v>621</v>
      </c>
      <c r="BU57" s="62">
        <v>629.70000000000005</v>
      </c>
      <c r="BV57" s="62" t="s">
        <v>7</v>
      </c>
      <c r="BW57" s="62" t="s">
        <v>7</v>
      </c>
      <c r="BX57" s="62" t="s">
        <v>7</v>
      </c>
      <c r="BY57" s="62" t="s">
        <v>7</v>
      </c>
      <c r="BZ57" s="62" t="s">
        <v>7</v>
      </c>
      <c r="CA57" s="62" t="s">
        <v>7</v>
      </c>
      <c r="CB57" s="62" t="s">
        <v>7</v>
      </c>
      <c r="CC57" s="62" t="s">
        <v>7</v>
      </c>
      <c r="CD57" s="62" t="s">
        <v>7</v>
      </c>
      <c r="CE57" s="62" t="s">
        <v>7</v>
      </c>
      <c r="CF57" s="62" t="s">
        <v>7</v>
      </c>
      <c r="CG57" s="62" t="s">
        <v>7</v>
      </c>
      <c r="CH57" s="62">
        <v>626.5</v>
      </c>
      <c r="CI57" s="62">
        <v>627.9</v>
      </c>
      <c r="CJ57" s="62" t="s">
        <v>7</v>
      </c>
      <c r="CK57" s="62" t="s">
        <v>7</v>
      </c>
      <c r="CL57" s="62" t="s">
        <v>7</v>
      </c>
      <c r="CM57" s="62" t="s">
        <v>7</v>
      </c>
      <c r="CN57" s="62">
        <v>623.29999999999995</v>
      </c>
      <c r="CO57" s="62" t="s">
        <v>7</v>
      </c>
      <c r="CP57" s="62" t="s">
        <v>7</v>
      </c>
      <c r="CQ57" s="62" t="s">
        <v>7</v>
      </c>
      <c r="CR57" s="62" t="s">
        <v>7</v>
      </c>
      <c r="CS57" s="62" t="s">
        <v>7</v>
      </c>
      <c r="CT57" s="62" t="s">
        <v>7</v>
      </c>
      <c r="CU57" s="62" t="s">
        <v>7</v>
      </c>
      <c r="CV57" s="62" t="s">
        <v>7</v>
      </c>
      <c r="CW57" s="62" t="s">
        <v>7</v>
      </c>
      <c r="CX57" s="62" t="s">
        <v>7</v>
      </c>
      <c r="CY57" s="117"/>
      <c r="CZ57" s="60" t="str">
        <f>IF(AD57="Athlete Name","",AD57)</f>
        <v>Jeanne Haverhill</v>
      </c>
      <c r="DA57" s="46">
        <v>11</v>
      </c>
      <c r="DB57" s="88"/>
    </row>
    <row r="58" spans="2:106" x14ac:dyDescent="0.35">
      <c r="B58" s="71"/>
      <c r="C58" s="327"/>
      <c r="D58" s="47"/>
      <c r="E58" s="60"/>
      <c r="G58" s="46"/>
      <c r="I58" s="61" t="str">
        <f>IF(SUM(AF58:AJ58)=0,"",SUM(AF58:AJ58))</f>
        <v/>
      </c>
      <c r="J58" s="108" t="s">
        <v>12</v>
      </c>
      <c r="K58" s="45" t="str">
        <f>IFERROR(LARGE((AL58:CX58),1),"")</f>
        <v/>
      </c>
      <c r="L58" s="1" t="str">
        <f>IFERROR(LARGE((AL58:CX58),2),"")</f>
        <v/>
      </c>
      <c r="M58" s="1" t="str">
        <f>IFERROR(LARGE((AL58:CX58),3),"")</f>
        <v/>
      </c>
      <c r="N58" s="1" t="str">
        <f>IFERROR(LARGE((AL58:CX58),4),"")</f>
        <v/>
      </c>
      <c r="O58" s="46" t="str">
        <f>IFERROR(LARGE((AL58:CX58),5),"")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117"/>
      <c r="CZ58" s="60"/>
      <c r="DA58" s="46"/>
      <c r="DB58" s="88"/>
    </row>
    <row r="59" spans="2:106"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6"/>
      <c r="CY59" s="118"/>
      <c r="CZ59" s="158"/>
      <c r="DA59" s="97"/>
      <c r="DB59" s="105"/>
    </row>
    <row r="60" spans="2:106"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5"/>
      <c r="CY60" s="117"/>
      <c r="CZ60" s="134"/>
      <c r="DA60" s="46"/>
      <c r="DB60" s="88"/>
    </row>
    <row r="61" spans="2:106" x14ac:dyDescent="0.35">
      <c r="B61" s="71"/>
      <c r="C61" s="327">
        <f>IF(AD61="Athlete Name","",AC61)</f>
        <v>12</v>
      </c>
      <c r="D61" s="47" t="str">
        <f t="shared" si="9"/>
        <v>Peninah D'Souza</v>
      </c>
      <c r="E61" s="60"/>
      <c r="F61" s="1">
        <f>IF(COUNT(AL61:CX61)=0,"", COUNT(AL61:CX61))</f>
        <v>17</v>
      </c>
      <c r="G61" s="46">
        <f t="shared" ref="G61" si="129">_xlfn.IFS(F61="","",F61=1,1,F61=2,2,F61=3,3,F61=4,4,F61=5,5,F61&gt;5,5)</f>
        <v>5</v>
      </c>
      <c r="I61" s="61"/>
      <c r="J61" s="108" t="s">
        <v>7</v>
      </c>
      <c r="K61" s="45">
        <f>IFERROR(LARGE((AL61:CX61),1),"")</f>
        <v>629.5</v>
      </c>
      <c r="L61" s="1">
        <f>IFERROR(LARGE((AL61:CX61),2),"")</f>
        <v>628.20000000000005</v>
      </c>
      <c r="M61" s="1">
        <f>IFERROR(LARGE((AL61:CX61),3),"")</f>
        <v>628.20000000000005</v>
      </c>
      <c r="N61" s="1">
        <f>IFERROR(LARGE((AL61:CX61),4),"")</f>
        <v>628</v>
      </c>
      <c r="O61" s="46">
        <f>IFERROR(LARGE((AL61:CX61),5),"")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164</v>
      </c>
      <c r="AF61" s="45"/>
      <c r="AG61" s="1"/>
      <c r="AH61" s="1"/>
      <c r="AI61" s="1"/>
      <c r="AJ61" s="46"/>
      <c r="AK61" s="108"/>
      <c r="AL61" s="62" t="s">
        <v>7</v>
      </c>
      <c r="AM61" s="62">
        <v>628.20000000000005</v>
      </c>
      <c r="AN61" s="62">
        <v>628</v>
      </c>
      <c r="AO61" s="62" t="s">
        <v>7</v>
      </c>
      <c r="AP61" s="62" t="s">
        <v>7</v>
      </c>
      <c r="AQ61" s="62" t="s">
        <v>7</v>
      </c>
      <c r="AR61" s="62" t="s">
        <v>7</v>
      </c>
      <c r="AS61" s="62" t="s">
        <v>7</v>
      </c>
      <c r="AT61" s="62" t="s">
        <v>7</v>
      </c>
      <c r="AU61" s="62" t="s">
        <v>7</v>
      </c>
      <c r="AV61" s="62" t="s">
        <v>7</v>
      </c>
      <c r="AW61" s="62" t="s">
        <v>7</v>
      </c>
      <c r="AX61" s="62">
        <v>626.1</v>
      </c>
      <c r="AY61" s="62" t="s">
        <v>7</v>
      </c>
      <c r="AZ61" s="62">
        <v>627.4</v>
      </c>
      <c r="BA61" s="62" t="s">
        <v>7</v>
      </c>
      <c r="BB61" s="62" t="s">
        <v>7</v>
      </c>
      <c r="BC61" s="62" t="s">
        <v>7</v>
      </c>
      <c r="BD61" s="62" t="s">
        <v>7</v>
      </c>
      <c r="BE61" s="62" t="s">
        <v>7</v>
      </c>
      <c r="BF61" s="62" t="s">
        <v>7</v>
      </c>
      <c r="BG61" s="62" t="s">
        <v>7</v>
      </c>
      <c r="BH61" s="62">
        <v>626.6</v>
      </c>
      <c r="BI61" s="62">
        <v>620.5</v>
      </c>
      <c r="BJ61" s="62" t="s">
        <v>7</v>
      </c>
      <c r="BK61" s="62" t="s">
        <v>7</v>
      </c>
      <c r="BL61" s="62" t="s">
        <v>7</v>
      </c>
      <c r="BM61" s="62" t="s">
        <v>7</v>
      </c>
      <c r="BN61" s="62" t="s">
        <v>7</v>
      </c>
      <c r="BO61" s="62" t="s">
        <v>7</v>
      </c>
      <c r="BP61" s="62">
        <v>627</v>
      </c>
      <c r="BQ61" s="62" t="s">
        <v>7</v>
      </c>
      <c r="BR61" s="62" t="s">
        <v>7</v>
      </c>
      <c r="BS61" s="62" t="s">
        <v>7</v>
      </c>
      <c r="BT61" s="62">
        <v>629.5</v>
      </c>
      <c r="BU61" s="62">
        <v>627.29999999999995</v>
      </c>
      <c r="BV61" s="62">
        <v>625.9</v>
      </c>
      <c r="BW61" s="62">
        <v>626.5</v>
      </c>
      <c r="BX61" s="62" t="s">
        <v>7</v>
      </c>
      <c r="BY61" s="62" t="s">
        <v>7</v>
      </c>
      <c r="BZ61" s="62">
        <v>628.20000000000005</v>
      </c>
      <c r="CA61" s="62" t="s">
        <v>7</v>
      </c>
      <c r="CB61" s="62">
        <v>626.4</v>
      </c>
      <c r="CC61" s="62">
        <v>626.20000000000005</v>
      </c>
      <c r="CD61" s="62">
        <v>627</v>
      </c>
      <c r="CE61" s="62" t="s">
        <v>7</v>
      </c>
      <c r="CF61" s="62" t="s">
        <v>7</v>
      </c>
      <c r="CG61" s="62" t="s">
        <v>7</v>
      </c>
      <c r="CH61" s="62">
        <v>622.9</v>
      </c>
      <c r="CI61" s="62">
        <v>627.29999999999995</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62" t="s">
        <v>7</v>
      </c>
      <c r="CY61" s="117"/>
      <c r="CZ61" s="60" t="str">
        <f>IF(AD61="Athlete Name","",AD61)</f>
        <v>Peninah D'Souza</v>
      </c>
      <c r="DA61" s="46">
        <v>12</v>
      </c>
      <c r="DB61" s="88"/>
    </row>
    <row r="62" spans="2:106" x14ac:dyDescent="0.35">
      <c r="B62" s="71"/>
      <c r="C62" s="327"/>
      <c r="D62" s="47"/>
      <c r="E62" s="60"/>
      <c r="G62" s="46"/>
      <c r="I62" s="61" t="str">
        <f>IF(SUM(AF62:AJ62)=0,"",SUM(AF62:AJ62))</f>
        <v/>
      </c>
      <c r="J62" s="108" t="s">
        <v>12</v>
      </c>
      <c r="K62" s="45" t="str">
        <f>IFERROR(LARGE((AL62:CX62),1),"")</f>
        <v/>
      </c>
      <c r="L62" s="1" t="str">
        <f>IFERROR(LARGE((AL62:CX62),2),"")</f>
        <v/>
      </c>
      <c r="M62" s="1" t="str">
        <f>IFERROR(LARGE((AL62:CX62),3),"")</f>
        <v/>
      </c>
      <c r="N62" s="1" t="str">
        <f>IFERROR(LARGE((AL62:CX62),4),"")</f>
        <v/>
      </c>
      <c r="O62" s="46" t="str">
        <f>IFERROR(LARGE((AL62:CX62),5),"")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117"/>
      <c r="CZ62" s="60"/>
      <c r="DA62" s="46"/>
      <c r="DB62" s="88"/>
    </row>
    <row r="63" spans="2:106"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2"/>
      <c r="CY63" s="118"/>
      <c r="CZ63" s="146"/>
      <c r="DA63" s="97"/>
      <c r="DB63" s="105"/>
    </row>
    <row r="64" spans="2:106"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2"/>
      <c r="CY64" s="117"/>
      <c r="CZ64" s="149"/>
      <c r="DA64" s="46"/>
      <c r="DB64" s="88"/>
    </row>
    <row r="65" spans="2:106" x14ac:dyDescent="0.35">
      <c r="B65" s="71"/>
      <c r="C65" s="327">
        <f>IF(AD65="Athlete Name","",AC65)</f>
        <v>13</v>
      </c>
      <c r="D65" s="47" t="str">
        <f t="shared" si="9"/>
        <v>Kristen Hemphill</v>
      </c>
      <c r="E65" s="60"/>
      <c r="F65" s="1">
        <f>IF(COUNT(AL65:CX65)=0,"", COUNT(AL65:CX65))</f>
        <v>12</v>
      </c>
      <c r="G65" s="46">
        <f t="shared" ref="G65" si="142">_xlfn.IFS(F65="","",F65=1,1,F65=2,2,F65=3,3,F65=4,4,F65=5,5,F65&gt;5,5)</f>
        <v>5</v>
      </c>
      <c r="I65" s="61"/>
      <c r="J65" s="108" t="s">
        <v>7</v>
      </c>
      <c r="K65" s="45">
        <f>IFERROR(LARGE((AL65:CX65),1),"")</f>
        <v>629.1</v>
      </c>
      <c r="L65" s="1">
        <f>IFERROR(LARGE((AL65:CX65),2),"")</f>
        <v>625.20000000000005</v>
      </c>
      <c r="M65" s="1">
        <f>IFERROR(LARGE((AL65:CX65),3),"")</f>
        <v>624</v>
      </c>
      <c r="N65" s="1">
        <f>IFERROR(LARGE((AL65:CX65),4),"")</f>
        <v>623</v>
      </c>
      <c r="O65" s="46">
        <f>IFERROR(LARGE((AL65:CX65),5),"")</f>
        <v>622.6</v>
      </c>
      <c r="P65" s="1"/>
      <c r="Q65" s="56">
        <f t="shared" si="11"/>
        <v>624.78</v>
      </c>
      <c r="R65" s="57" t="str">
        <f t="shared" si="12"/>
        <v/>
      </c>
      <c r="T65" s="5">
        <f t="shared" ref="T65" si="143">IF(U65="","",1)</f>
        <v>1</v>
      </c>
      <c r="U65" s="4">
        <f t="shared" ref="U65" si="144">IF(SUM(Q65:R65)=0,"",SUM(Q65:R65))</f>
        <v>624.78</v>
      </c>
      <c r="V65" s="6">
        <f t="shared" ref="V65" si="145">IF(U65="","",1)</f>
        <v>1</v>
      </c>
      <c r="X65" s="60" t="str">
        <f t="shared" si="5"/>
        <v>Kristen Hemphill</v>
      </c>
      <c r="Y65" s="46"/>
      <c r="Z65" s="76"/>
      <c r="AB65" s="82"/>
      <c r="AC65" s="45">
        <v>13</v>
      </c>
      <c r="AD65" s="60" t="s">
        <v>165</v>
      </c>
      <c r="AF65" s="45"/>
      <c r="AG65" s="1"/>
      <c r="AH65" s="1"/>
      <c r="AI65" s="1"/>
      <c r="AJ65" s="46"/>
      <c r="AK65" s="108"/>
      <c r="AL65" s="62" t="s">
        <v>7</v>
      </c>
      <c r="AM65" s="62">
        <v>623</v>
      </c>
      <c r="AN65" s="62">
        <v>621.1</v>
      </c>
      <c r="AO65" s="62" t="s">
        <v>7</v>
      </c>
      <c r="AP65" s="62" t="s">
        <v>7</v>
      </c>
      <c r="AQ65" s="62" t="s">
        <v>7</v>
      </c>
      <c r="AR65" s="62" t="s">
        <v>7</v>
      </c>
      <c r="AS65" s="62" t="s">
        <v>7</v>
      </c>
      <c r="AT65" s="62" t="s">
        <v>7</v>
      </c>
      <c r="AU65" s="62" t="s">
        <v>7</v>
      </c>
      <c r="AV65" s="62" t="s">
        <v>7</v>
      </c>
      <c r="AW65" s="62">
        <v>618.1</v>
      </c>
      <c r="AX65" s="62">
        <v>618</v>
      </c>
      <c r="AY65" s="62" t="s">
        <v>7</v>
      </c>
      <c r="AZ65" s="62">
        <v>622.6</v>
      </c>
      <c r="BA65" s="62" t="s">
        <v>7</v>
      </c>
      <c r="BB65" s="62" t="s">
        <v>7</v>
      </c>
      <c r="BC65" s="62" t="s">
        <v>7</v>
      </c>
      <c r="BD65" s="62" t="s">
        <v>7</v>
      </c>
      <c r="BE65" s="62" t="s">
        <v>7</v>
      </c>
      <c r="BF65" s="62" t="s">
        <v>7</v>
      </c>
      <c r="BG65" s="62" t="s">
        <v>7</v>
      </c>
      <c r="BH65" s="62" t="s">
        <v>7</v>
      </c>
      <c r="BI65" s="62" t="s">
        <v>7</v>
      </c>
      <c r="BJ65" s="62">
        <v>622.4</v>
      </c>
      <c r="BK65" s="62" t="s">
        <v>7</v>
      </c>
      <c r="BL65" s="62" t="s">
        <v>7</v>
      </c>
      <c r="BM65" s="62" t="s">
        <v>7</v>
      </c>
      <c r="BN65" s="62" t="s">
        <v>7</v>
      </c>
      <c r="BO65" s="62" t="s">
        <v>7</v>
      </c>
      <c r="BP65" s="62">
        <v>621.29999999999995</v>
      </c>
      <c r="BQ65" s="62">
        <v>619.70000000000005</v>
      </c>
      <c r="BR65" s="62" t="s">
        <v>7</v>
      </c>
      <c r="BS65" s="62" t="s">
        <v>7</v>
      </c>
      <c r="BT65" s="62">
        <v>624</v>
      </c>
      <c r="BU65" s="62">
        <v>617.70000000000005</v>
      </c>
      <c r="BV65" s="62" t="s">
        <v>7</v>
      </c>
      <c r="BW65" s="62" t="s">
        <v>7</v>
      </c>
      <c r="BX65" s="62" t="s">
        <v>7</v>
      </c>
      <c r="BY65" s="62" t="s">
        <v>7</v>
      </c>
      <c r="BZ65" s="62" t="s">
        <v>7</v>
      </c>
      <c r="CA65" s="62" t="s">
        <v>7</v>
      </c>
      <c r="CB65" s="62" t="s">
        <v>7</v>
      </c>
      <c r="CC65" s="62" t="s">
        <v>7</v>
      </c>
      <c r="CD65" s="62" t="s">
        <v>7</v>
      </c>
      <c r="CE65" s="62" t="s">
        <v>7</v>
      </c>
      <c r="CF65" s="62" t="s">
        <v>7</v>
      </c>
      <c r="CG65" s="62" t="s">
        <v>7</v>
      </c>
      <c r="CH65" s="62">
        <v>629.1</v>
      </c>
      <c r="CI65" s="62">
        <v>625.20000000000005</v>
      </c>
      <c r="CJ65" s="62" t="s">
        <v>7</v>
      </c>
      <c r="CK65" s="62" t="s">
        <v>7</v>
      </c>
      <c r="CL65" s="62" t="s">
        <v>7</v>
      </c>
      <c r="CM65" s="62" t="s">
        <v>7</v>
      </c>
      <c r="CN65" s="62" t="s">
        <v>7</v>
      </c>
      <c r="CO65" s="62" t="s">
        <v>7</v>
      </c>
      <c r="CP65" s="62" t="s">
        <v>7</v>
      </c>
      <c r="CQ65" s="62" t="s">
        <v>7</v>
      </c>
      <c r="CR65" s="62" t="s">
        <v>7</v>
      </c>
      <c r="CS65" s="62" t="s">
        <v>7</v>
      </c>
      <c r="CT65" s="62" t="s">
        <v>7</v>
      </c>
      <c r="CU65" s="62" t="s">
        <v>7</v>
      </c>
      <c r="CV65" s="62" t="s">
        <v>7</v>
      </c>
      <c r="CW65" s="62" t="s">
        <v>7</v>
      </c>
      <c r="CX65" s="62" t="s">
        <v>7</v>
      </c>
      <c r="CY65" s="117"/>
      <c r="CZ65" s="60" t="str">
        <f>IF(AD65="Athlete Name","",AD65)</f>
        <v>Kristen Hemphill</v>
      </c>
      <c r="DA65" s="46">
        <v>13</v>
      </c>
      <c r="DB65" s="88"/>
    </row>
    <row r="66" spans="2:106" x14ac:dyDescent="0.35">
      <c r="B66" s="71"/>
      <c r="C66" s="327"/>
      <c r="D66" s="47"/>
      <c r="E66" s="60"/>
      <c r="G66" s="46"/>
      <c r="I66" s="61" t="str">
        <f>IF(SUM(AF66:AJ66)=0,"",SUM(AF66:AJ66))</f>
        <v/>
      </c>
      <c r="J66" s="108" t="s">
        <v>12</v>
      </c>
      <c r="K66" s="45" t="str">
        <f>IFERROR(LARGE((AL66:CX66),1),"")</f>
        <v/>
      </c>
      <c r="L66" s="1" t="str">
        <f>IFERROR(LARGE((AL66:CX66),2),"")</f>
        <v/>
      </c>
      <c r="M66" s="1" t="str">
        <f>IFERROR(LARGE((AL66:CX66),3),"")</f>
        <v/>
      </c>
      <c r="N66" s="1" t="str">
        <f>IFERROR(LARGE((AL66:CX66),4),"")</f>
        <v/>
      </c>
      <c r="O66" s="46" t="str">
        <f>IFERROR(LARGE((AL66:CX66),5),"")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117"/>
      <c r="CZ66" s="60"/>
      <c r="DA66" s="46"/>
      <c r="DB66" s="88"/>
    </row>
    <row r="67" spans="2:106"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6"/>
      <c r="CY67" s="118"/>
      <c r="CZ67" s="158"/>
      <c r="DA67" s="97"/>
      <c r="DB67" s="105"/>
    </row>
    <row r="68" spans="2:106"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5"/>
      <c r="CY68" s="117"/>
      <c r="CZ68" s="134"/>
      <c r="DA68" s="46"/>
      <c r="DB68" s="88"/>
    </row>
    <row r="69" spans="2:106" x14ac:dyDescent="0.35">
      <c r="B69" s="71"/>
      <c r="C69" s="327">
        <f>IF(AD69="Athlete Name","",AC69)</f>
        <v>14</v>
      </c>
      <c r="D69" s="47" t="str">
        <f t="shared" si="9"/>
        <v>Abigail Gordon</v>
      </c>
      <c r="E69" s="60"/>
      <c r="F69" s="1">
        <f>IF(COUNT(AL69:CX69)=0,"", COUNT(AL69:CX69))</f>
        <v>15</v>
      </c>
      <c r="G69" s="46">
        <f t="shared" ref="G69" si="155">_xlfn.IFS(F69="","",F69=1,1,F69=2,2,F69=3,3,F69=4,4,F69=5,5,F69&gt;5,5)</f>
        <v>5</v>
      </c>
      <c r="I69" s="61"/>
      <c r="J69" s="108" t="s">
        <v>7</v>
      </c>
      <c r="K69" s="45">
        <f>IFERROR(LARGE((AL69:CX69),1),"")</f>
        <v>625.4</v>
      </c>
      <c r="L69" s="1">
        <f>IFERROR(LARGE((AL69:CX69),2),"")</f>
        <v>625.1</v>
      </c>
      <c r="M69" s="1">
        <f>IFERROR(LARGE((AL69:CX69),3),"")</f>
        <v>623.79999999999995</v>
      </c>
      <c r="N69" s="1">
        <f>IFERROR(LARGE((AL69:CX69),4),"")</f>
        <v>622.1</v>
      </c>
      <c r="O69" s="46">
        <f>IFERROR(LARGE((AL69:CX69),5),"")</f>
        <v>621.79999999999995</v>
      </c>
      <c r="P69" s="1"/>
      <c r="Q69" s="56">
        <f t="shared" si="11"/>
        <v>623.64</v>
      </c>
      <c r="R69" s="57" t="str">
        <f t="shared" si="12"/>
        <v/>
      </c>
      <c r="T69" s="5">
        <f t="shared" ref="T69" si="156">IF(U69="","",1)</f>
        <v>1</v>
      </c>
      <c r="U69" s="4">
        <f t="shared" ref="U69" si="157">IF(SUM(Q69:R69)=0,"",SUM(Q69:R69))</f>
        <v>623.64</v>
      </c>
      <c r="V69" s="6">
        <f t="shared" ref="V69" si="158">IF(U69="","",1)</f>
        <v>1</v>
      </c>
      <c r="X69" s="60" t="str">
        <f t="shared" si="5"/>
        <v>Abigail Gordon</v>
      </c>
      <c r="Y69" s="46"/>
      <c r="Z69" s="76"/>
      <c r="AB69" s="82"/>
      <c r="AC69" s="45">
        <v>14</v>
      </c>
      <c r="AD69" s="60" t="s">
        <v>166</v>
      </c>
      <c r="AF69" s="45"/>
      <c r="AG69" s="1"/>
      <c r="AH69" s="1"/>
      <c r="AI69" s="1"/>
      <c r="AJ69" s="46"/>
      <c r="AK69" s="108"/>
      <c r="AL69" s="62" t="s">
        <v>7</v>
      </c>
      <c r="AM69" s="62">
        <v>620.29999999999995</v>
      </c>
      <c r="AN69" s="62" t="s">
        <v>7</v>
      </c>
      <c r="AO69" s="62" t="s">
        <v>7</v>
      </c>
      <c r="AP69" s="62" t="s">
        <v>7</v>
      </c>
      <c r="AQ69" s="62" t="s">
        <v>7</v>
      </c>
      <c r="AR69" s="62" t="s">
        <v>7</v>
      </c>
      <c r="AS69" s="62" t="s">
        <v>7</v>
      </c>
      <c r="AT69" s="62" t="s">
        <v>7</v>
      </c>
      <c r="AU69" s="62" t="s">
        <v>7</v>
      </c>
      <c r="AV69" s="62" t="s">
        <v>7</v>
      </c>
      <c r="AW69" s="62">
        <v>620.20000000000005</v>
      </c>
      <c r="AX69" s="62">
        <v>0</v>
      </c>
      <c r="AY69" s="62" t="s">
        <v>7</v>
      </c>
      <c r="AZ69" s="62" t="s">
        <v>7</v>
      </c>
      <c r="BA69" s="62" t="s">
        <v>7</v>
      </c>
      <c r="BB69" s="62" t="s">
        <v>7</v>
      </c>
      <c r="BC69" s="62" t="s">
        <v>7</v>
      </c>
      <c r="BD69" s="62" t="s">
        <v>7</v>
      </c>
      <c r="BE69" s="62" t="s">
        <v>7</v>
      </c>
      <c r="BF69" s="62" t="s">
        <v>7</v>
      </c>
      <c r="BG69" s="62" t="s">
        <v>7</v>
      </c>
      <c r="BH69" s="62" t="s">
        <v>7</v>
      </c>
      <c r="BI69" s="62" t="s">
        <v>7</v>
      </c>
      <c r="BJ69" s="62">
        <v>621.79999999999995</v>
      </c>
      <c r="BK69" s="62" t="s">
        <v>7</v>
      </c>
      <c r="BL69" s="62" t="s">
        <v>7</v>
      </c>
      <c r="BM69" s="62" t="s">
        <v>7</v>
      </c>
      <c r="BN69" s="62" t="s">
        <v>7</v>
      </c>
      <c r="BO69" s="62">
        <v>621</v>
      </c>
      <c r="BP69" s="62">
        <v>618.20000000000005</v>
      </c>
      <c r="BQ69" s="62">
        <v>617.70000000000005</v>
      </c>
      <c r="BR69" s="62" t="s">
        <v>7</v>
      </c>
      <c r="BS69" s="62" t="s">
        <v>7</v>
      </c>
      <c r="BT69" s="62">
        <v>623.79999999999995</v>
      </c>
      <c r="BU69" s="62">
        <v>619.70000000000005</v>
      </c>
      <c r="BV69" s="62" t="s">
        <v>7</v>
      </c>
      <c r="BW69" s="62" t="s">
        <v>7</v>
      </c>
      <c r="BX69" s="62" t="s">
        <v>7</v>
      </c>
      <c r="BY69" s="62" t="s">
        <v>7</v>
      </c>
      <c r="BZ69" s="62" t="s">
        <v>7</v>
      </c>
      <c r="CA69" s="62" t="s">
        <v>7</v>
      </c>
      <c r="CB69" s="62">
        <v>621.20000000000005</v>
      </c>
      <c r="CC69" s="62" t="s">
        <v>7</v>
      </c>
      <c r="CD69" s="62" t="s">
        <v>7</v>
      </c>
      <c r="CE69" s="62" t="s">
        <v>7</v>
      </c>
      <c r="CF69" s="62" t="s">
        <v>7</v>
      </c>
      <c r="CG69" s="62" t="s">
        <v>7</v>
      </c>
      <c r="CH69" s="62">
        <v>625.4</v>
      </c>
      <c r="CI69" s="62">
        <v>625.1</v>
      </c>
      <c r="CJ69" s="62" t="s">
        <v>7</v>
      </c>
      <c r="CK69" s="62" t="s">
        <v>7</v>
      </c>
      <c r="CL69" s="62">
        <v>622.1</v>
      </c>
      <c r="CM69" s="62">
        <v>620.4</v>
      </c>
      <c r="CN69" s="62">
        <v>620</v>
      </c>
      <c r="CO69" s="62" t="s">
        <v>7</v>
      </c>
      <c r="CP69" s="62" t="s">
        <v>7</v>
      </c>
      <c r="CQ69" s="62" t="s">
        <v>7</v>
      </c>
      <c r="CR69" s="62" t="s">
        <v>7</v>
      </c>
      <c r="CS69" s="62" t="s">
        <v>7</v>
      </c>
      <c r="CT69" s="62" t="s">
        <v>7</v>
      </c>
      <c r="CU69" s="62" t="s">
        <v>7</v>
      </c>
      <c r="CV69" s="62" t="s">
        <v>7</v>
      </c>
      <c r="CW69" s="62" t="s">
        <v>7</v>
      </c>
      <c r="CX69" s="62" t="s">
        <v>7</v>
      </c>
      <c r="CY69" s="117"/>
      <c r="CZ69" s="60" t="str">
        <f>IF(AD69="Athlete Name","",AD69)</f>
        <v>Abigail Gordon</v>
      </c>
      <c r="DA69" s="46">
        <v>14</v>
      </c>
      <c r="DB69" s="88"/>
    </row>
    <row r="70" spans="2:106" x14ac:dyDescent="0.35">
      <c r="B70" s="71"/>
      <c r="C70" s="327"/>
      <c r="D70" s="47"/>
      <c r="E70" s="60"/>
      <c r="G70" s="46"/>
      <c r="I70" s="61" t="str">
        <f>IF(SUM(AF70:AJ70)=0,"",SUM(AF70:AJ70))</f>
        <v/>
      </c>
      <c r="J70" s="108" t="s">
        <v>12</v>
      </c>
      <c r="K70" s="45" t="str">
        <f>IFERROR(LARGE((AL70:CX70),1),"")</f>
        <v/>
      </c>
      <c r="L70" s="1" t="str">
        <f>IFERROR(LARGE((AL70:CX70),2),"")</f>
        <v/>
      </c>
      <c r="M70" s="1" t="str">
        <f>IFERROR(LARGE((AL70:CX70),3),"")</f>
        <v/>
      </c>
      <c r="N70" s="1" t="str">
        <f>IFERROR(LARGE((AL70:CX70),4),"")</f>
        <v/>
      </c>
      <c r="O70" s="46" t="str">
        <f>IFERROR(LARGE((AL70:CX70),5),"")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45" t="s">
        <v>12</v>
      </c>
      <c r="CQ70" s="45" t="s">
        <v>12</v>
      </c>
      <c r="CR70" s="45" t="s">
        <v>12</v>
      </c>
      <c r="CS70" s="45" t="s">
        <v>12</v>
      </c>
      <c r="CT70" s="45" t="s">
        <v>12</v>
      </c>
      <c r="CU70" s="45" t="s">
        <v>12</v>
      </c>
      <c r="CV70" s="45" t="s">
        <v>12</v>
      </c>
      <c r="CW70" s="45" t="s">
        <v>12</v>
      </c>
      <c r="CX70" s="45" t="s">
        <v>12</v>
      </c>
      <c r="CY70" s="117"/>
      <c r="CZ70" s="60"/>
      <c r="DA70" s="46"/>
      <c r="DB70" s="88"/>
    </row>
    <row r="71" spans="2:106" s="39" customFormat="1" ht="8.5" customHeight="1" thickBot="1" x14ac:dyDescent="0.4">
      <c r="B71" s="102"/>
      <c r="C71" s="328"/>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2"/>
      <c r="CY71" s="118"/>
      <c r="CZ71" s="146"/>
      <c r="DA71" s="97"/>
      <c r="DB71" s="105"/>
    </row>
    <row r="72" spans="2:106" ht="8.5" customHeight="1" thickTop="1" x14ac:dyDescent="0.35">
      <c r="B72" s="71"/>
      <c r="C72" s="327"/>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2"/>
      <c r="CY72" s="117"/>
      <c r="CZ72" s="149"/>
      <c r="DA72" s="46"/>
      <c r="DB72" s="88"/>
    </row>
    <row r="73" spans="2:106" x14ac:dyDescent="0.35">
      <c r="B73" s="71"/>
      <c r="C73" s="327">
        <f>IF(AD73="Athlete Name","",AC73)</f>
        <v>15</v>
      </c>
      <c r="D73" s="47" t="str">
        <f t="shared" si="9"/>
        <v>Addy Burrow</v>
      </c>
      <c r="E73" s="60"/>
      <c r="F73" s="1">
        <f>IF(COUNT(AL73:CX73)=0,"", COUNT(AL73:CX73))</f>
        <v>11</v>
      </c>
      <c r="G73" s="46">
        <f t="shared" ref="G73" si="168">_xlfn.IFS(F73="","",F73=1,1,F73=2,2,F73=3,3,F73=4,4,F73=5,5,F73&gt;5,5)</f>
        <v>5</v>
      </c>
      <c r="I73" s="61"/>
      <c r="J73" s="108" t="s">
        <v>7</v>
      </c>
      <c r="K73" s="45">
        <f>IFERROR(LARGE((AL73:CX73),1),"")</f>
        <v>629</v>
      </c>
      <c r="L73" s="1">
        <f>IFERROR(LARGE((AL73:CX73),2),"")</f>
        <v>628.9</v>
      </c>
      <c r="M73" s="1">
        <f>IFERROR(LARGE((AL73:CX73),3),"")</f>
        <v>625</v>
      </c>
      <c r="N73" s="1">
        <f>IFERROR(LARGE((AL73:CX73),4),"")</f>
        <v>624</v>
      </c>
      <c r="O73" s="46">
        <f>IFERROR(LARGE((AL73:CX73),5),"")</f>
        <v>623.1</v>
      </c>
      <c r="P73" s="1"/>
      <c r="Q73" s="56">
        <f t="shared" si="11"/>
        <v>626</v>
      </c>
      <c r="R73" s="57" t="str">
        <f t="shared" si="12"/>
        <v/>
      </c>
      <c r="T73" s="5">
        <f t="shared" ref="T73" si="169">IF(U73="","",1)</f>
        <v>1</v>
      </c>
      <c r="U73" s="4">
        <f t="shared" ref="U73" si="170">IF(SUM(Q73:R73)=0,"",SUM(Q73:R73))</f>
        <v>626</v>
      </c>
      <c r="V73" s="6">
        <f t="shared" ref="V73" si="171">IF(U73="","",1)</f>
        <v>1</v>
      </c>
      <c r="X73" s="60" t="str">
        <f t="shared" si="5"/>
        <v>Addy Burrow</v>
      </c>
      <c r="Y73" s="46"/>
      <c r="Z73" s="76"/>
      <c r="AB73" s="82"/>
      <c r="AC73" s="45">
        <v>15</v>
      </c>
      <c r="AD73" s="60" t="s">
        <v>167</v>
      </c>
      <c r="AF73" s="45"/>
      <c r="AG73" s="1"/>
      <c r="AH73" s="1"/>
      <c r="AI73" s="1"/>
      <c r="AJ73" s="46"/>
      <c r="AK73" s="108"/>
      <c r="AL73" s="62" t="s">
        <v>7</v>
      </c>
      <c r="AM73" s="62">
        <v>622.20000000000005</v>
      </c>
      <c r="AN73" s="62">
        <v>625</v>
      </c>
      <c r="AO73" s="62" t="s">
        <v>7</v>
      </c>
      <c r="AP73" s="62" t="s">
        <v>7</v>
      </c>
      <c r="AQ73" s="62" t="s">
        <v>7</v>
      </c>
      <c r="AR73" s="62" t="s">
        <v>7</v>
      </c>
      <c r="AS73" s="62" t="s">
        <v>7</v>
      </c>
      <c r="AT73" s="62" t="s">
        <v>7</v>
      </c>
      <c r="AU73" s="62" t="s">
        <v>7</v>
      </c>
      <c r="AV73" s="62" t="s">
        <v>7</v>
      </c>
      <c r="AW73" s="62" t="s">
        <v>7</v>
      </c>
      <c r="AX73" s="62">
        <v>619.29999999999995</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v>615.9</v>
      </c>
      <c r="BU73" s="62">
        <v>606.9</v>
      </c>
      <c r="BV73" s="62" t="s">
        <v>7</v>
      </c>
      <c r="BW73" s="62" t="s">
        <v>7</v>
      </c>
      <c r="BX73" s="62">
        <v>611.70000000000005</v>
      </c>
      <c r="BY73" s="62">
        <v>624</v>
      </c>
      <c r="BZ73" s="62" t="s">
        <v>7</v>
      </c>
      <c r="CA73" s="62" t="s">
        <v>7</v>
      </c>
      <c r="CB73" s="62" t="s">
        <v>7</v>
      </c>
      <c r="CC73" s="62" t="s">
        <v>7</v>
      </c>
      <c r="CD73" s="62" t="s">
        <v>7</v>
      </c>
      <c r="CE73" s="62" t="s">
        <v>7</v>
      </c>
      <c r="CF73" s="62" t="s">
        <v>7</v>
      </c>
      <c r="CG73" s="62" t="s">
        <v>7</v>
      </c>
      <c r="CH73" s="62">
        <v>618.29999999999995</v>
      </c>
      <c r="CI73" s="62">
        <v>623.1</v>
      </c>
      <c r="CJ73" s="62" t="s">
        <v>7</v>
      </c>
      <c r="CK73" s="62" t="s">
        <v>7</v>
      </c>
      <c r="CL73" s="62" t="s">
        <v>7</v>
      </c>
      <c r="CM73" s="62" t="s">
        <v>7</v>
      </c>
      <c r="CN73" s="62" t="s">
        <v>7</v>
      </c>
      <c r="CO73" s="62" t="s">
        <v>7</v>
      </c>
      <c r="CP73" s="62">
        <v>628.9</v>
      </c>
      <c r="CQ73" s="62">
        <v>629</v>
      </c>
      <c r="CR73" s="62" t="s">
        <v>7</v>
      </c>
      <c r="CS73" s="62" t="s">
        <v>7</v>
      </c>
      <c r="CT73" s="62" t="s">
        <v>7</v>
      </c>
      <c r="CU73" s="62" t="s">
        <v>7</v>
      </c>
      <c r="CV73" s="62" t="s">
        <v>7</v>
      </c>
      <c r="CW73" s="62" t="s">
        <v>7</v>
      </c>
      <c r="CX73" s="62" t="s">
        <v>7</v>
      </c>
      <c r="CY73" s="117"/>
      <c r="CZ73" s="60" t="str">
        <f>IF(AD73="Athlete Name","",AD73)</f>
        <v>Addy Burrow</v>
      </c>
      <c r="DA73" s="46">
        <v>15</v>
      </c>
      <c r="DB73" s="88"/>
    </row>
    <row r="74" spans="2:106" x14ac:dyDescent="0.35">
      <c r="B74" s="71"/>
      <c r="C74" s="327"/>
      <c r="D74" s="47"/>
      <c r="E74" s="60"/>
      <c r="G74" s="46"/>
      <c r="I74" s="61" t="str">
        <f>IF(SUM(AF74:AJ74)=0,"",SUM(AF74:AJ74))</f>
        <v/>
      </c>
      <c r="J74" s="108" t="s">
        <v>12</v>
      </c>
      <c r="K74" s="45" t="str">
        <f>IFERROR(LARGE((AL74:CX74),1),"")</f>
        <v/>
      </c>
      <c r="L74" s="1" t="str">
        <f>IFERROR(LARGE((AL74:CX74),2),"")</f>
        <v/>
      </c>
      <c r="M74" s="1" t="str">
        <f>IFERROR(LARGE((AL74:CX74),3),"")</f>
        <v/>
      </c>
      <c r="N74" s="1" t="str">
        <f>IFERROR(LARGE((AL74:CX74),4),"")</f>
        <v/>
      </c>
      <c r="O74" s="46" t="str">
        <f>IFERROR(LARGE((AL74:CX74),5),"")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45" t="s">
        <v>12</v>
      </c>
      <c r="CQ74" s="45" t="s">
        <v>12</v>
      </c>
      <c r="CR74" s="45" t="s">
        <v>12</v>
      </c>
      <c r="CS74" s="45" t="s">
        <v>12</v>
      </c>
      <c r="CT74" s="45" t="s">
        <v>12</v>
      </c>
      <c r="CU74" s="45" t="s">
        <v>12</v>
      </c>
      <c r="CV74" s="45" t="s">
        <v>12</v>
      </c>
      <c r="CW74" s="45" t="s">
        <v>12</v>
      </c>
      <c r="CX74" s="45" t="s">
        <v>12</v>
      </c>
      <c r="CY74" s="117"/>
      <c r="CZ74" s="60"/>
      <c r="DA74" s="46"/>
      <c r="DB74" s="88"/>
    </row>
    <row r="75" spans="2:106" s="39" customFormat="1" ht="8.5" customHeight="1" thickBot="1" x14ac:dyDescent="0.4">
      <c r="B75" s="102"/>
      <c r="C75" s="328"/>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6"/>
      <c r="CY75" s="118"/>
      <c r="CZ75" s="158"/>
      <c r="DA75" s="97"/>
      <c r="DB75" s="105"/>
    </row>
    <row r="76" spans="2:106" s="3" customFormat="1" x14ac:dyDescent="0.35">
      <c r="B76" s="74"/>
      <c r="C76" s="326"/>
      <c r="Q76" s="3" t="s">
        <v>6</v>
      </c>
      <c r="R76" s="3" t="s">
        <v>37</v>
      </c>
      <c r="Y76" s="66"/>
      <c r="Z76" s="75"/>
      <c r="AB76" s="83"/>
      <c r="AC76" s="58"/>
      <c r="AF76" s="3" t="s">
        <v>10</v>
      </c>
      <c r="AG76" s="3" t="s">
        <v>13</v>
      </c>
      <c r="AH76" s="3" t="s">
        <v>13</v>
      </c>
      <c r="AI76" s="3" t="s">
        <v>14</v>
      </c>
      <c r="AJ76" s="3" t="s">
        <v>16</v>
      </c>
      <c r="AL76" s="3">
        <f>AL13</f>
        <v>0</v>
      </c>
      <c r="AM76" s="3">
        <f t="shared" ref="AM76" si="178">AM13</f>
        <v>2022</v>
      </c>
      <c r="AN76" s="3">
        <f t="shared" ref="AN76:AU76" si="179">AN13</f>
        <v>2022</v>
      </c>
      <c r="AO76" s="3">
        <f t="shared" si="179"/>
        <v>2022</v>
      </c>
      <c r="AP76" s="3">
        <f t="shared" si="179"/>
        <v>2022</v>
      </c>
      <c r="AQ76" s="3">
        <f t="shared" si="179"/>
        <v>2023</v>
      </c>
      <c r="AR76" s="3">
        <f t="shared" si="179"/>
        <v>2023</v>
      </c>
      <c r="AS76" s="3">
        <f t="shared" ref="AS76:AT76" si="180">AS13</f>
        <v>2023</v>
      </c>
      <c r="AT76" s="3">
        <f t="shared" si="180"/>
        <v>2023</v>
      </c>
      <c r="AU76" s="3">
        <f t="shared" si="179"/>
        <v>2023</v>
      </c>
      <c r="AV76" s="3">
        <f t="shared" ref="AV76:CX76" si="181">AV13</f>
        <v>2023</v>
      </c>
      <c r="AW76" s="3">
        <f t="shared" ref="AW76:CW76" si="182">AW13</f>
        <v>2023</v>
      </c>
      <c r="AX76" s="3">
        <f t="shared" ref="AX76:AZ76" si="183">AX13</f>
        <v>2023</v>
      </c>
      <c r="AY76" s="3">
        <f t="shared" si="183"/>
        <v>2023</v>
      </c>
      <c r="AZ76" s="3">
        <f t="shared" si="183"/>
        <v>2023</v>
      </c>
      <c r="BA76" s="3">
        <f t="shared" ref="BA76:BP76" si="184">BA13</f>
        <v>2023</v>
      </c>
      <c r="BB76" s="3">
        <f t="shared" si="184"/>
        <v>2023</v>
      </c>
      <c r="BC76" s="3">
        <f t="shared" si="184"/>
        <v>2023</v>
      </c>
      <c r="BD76" s="3">
        <f t="shared" si="184"/>
        <v>2023</v>
      </c>
      <c r="BE76" s="3">
        <f t="shared" si="184"/>
        <v>2023</v>
      </c>
      <c r="BF76" s="3">
        <f t="shared" si="184"/>
        <v>2023</v>
      </c>
      <c r="BG76" s="3">
        <f t="shared" ref="BG76:BH76" si="185">BG13</f>
        <v>2023</v>
      </c>
      <c r="BH76" s="3">
        <f t="shared" si="185"/>
        <v>2023</v>
      </c>
      <c r="BI76" s="3">
        <f t="shared" ref="BI76:BO76" si="186">BI13</f>
        <v>2023</v>
      </c>
      <c r="BJ76" s="3">
        <f t="shared" si="186"/>
        <v>2023</v>
      </c>
      <c r="BK76" s="3">
        <f t="shared" si="186"/>
        <v>2023</v>
      </c>
      <c r="BL76" s="3">
        <f t="shared" si="186"/>
        <v>2023</v>
      </c>
      <c r="BM76" s="3">
        <f t="shared" si="186"/>
        <v>2023</v>
      </c>
      <c r="BN76" s="3">
        <f t="shared" si="186"/>
        <v>2023</v>
      </c>
      <c r="BO76" s="3">
        <f t="shared" si="186"/>
        <v>2023</v>
      </c>
      <c r="BP76" s="3">
        <f t="shared" si="184"/>
        <v>2023</v>
      </c>
      <c r="BQ76" s="3">
        <f t="shared" ref="BQ76:CD76" si="187">BQ13</f>
        <v>2023</v>
      </c>
      <c r="BR76" s="3">
        <f t="shared" ref="BR76:BS76" si="188">BR13</f>
        <v>2023</v>
      </c>
      <c r="BS76" s="3">
        <f t="shared" si="188"/>
        <v>2023</v>
      </c>
      <c r="BT76" s="3">
        <f t="shared" si="187"/>
        <v>2023</v>
      </c>
      <c r="BU76" s="3">
        <f t="shared" ref="BU76:BV76" si="189">BU13</f>
        <v>2023</v>
      </c>
      <c r="BV76" s="3">
        <f t="shared" si="189"/>
        <v>2023</v>
      </c>
      <c r="BW76" s="3">
        <f t="shared" ref="BW76:CC76" si="190">BW13</f>
        <v>2023</v>
      </c>
      <c r="BX76" s="3">
        <f t="shared" si="190"/>
        <v>2023</v>
      </c>
      <c r="BY76" s="3">
        <f t="shared" si="190"/>
        <v>2023</v>
      </c>
      <c r="BZ76" s="3">
        <f t="shared" si="190"/>
        <v>2023</v>
      </c>
      <c r="CA76" s="3">
        <f t="shared" si="190"/>
        <v>2023</v>
      </c>
      <c r="CB76" s="3">
        <f t="shared" si="190"/>
        <v>2023</v>
      </c>
      <c r="CC76" s="3">
        <f t="shared" si="190"/>
        <v>2023</v>
      </c>
      <c r="CD76" s="3">
        <f t="shared" si="187"/>
        <v>2023</v>
      </c>
      <c r="CE76" s="3">
        <f t="shared" ref="CE76:CG76" si="191">CE13</f>
        <v>2023</v>
      </c>
      <c r="CF76" s="3">
        <f t="shared" si="191"/>
        <v>2023</v>
      </c>
      <c r="CG76" s="3">
        <f t="shared" si="191"/>
        <v>2023</v>
      </c>
      <c r="CH76" s="3">
        <f t="shared" ref="CH76:CN76" si="192">CH13</f>
        <v>2023</v>
      </c>
      <c r="CI76" s="3">
        <f t="shared" si="192"/>
        <v>2023</v>
      </c>
      <c r="CJ76" s="3">
        <f t="shared" si="192"/>
        <v>2023</v>
      </c>
      <c r="CK76" s="3">
        <f t="shared" si="192"/>
        <v>2023</v>
      </c>
      <c r="CL76" s="3">
        <f t="shared" ref="CL76:CM76" si="193">CL13</f>
        <v>2023</v>
      </c>
      <c r="CM76" s="3">
        <f t="shared" si="193"/>
        <v>2023</v>
      </c>
      <c r="CN76" s="3">
        <f t="shared" si="192"/>
        <v>2023</v>
      </c>
      <c r="CO76" s="3">
        <f t="shared" ref="CO76:CV76" si="194">CO13</f>
        <v>2023</v>
      </c>
      <c r="CP76" s="3">
        <f t="shared" si="194"/>
        <v>2023</v>
      </c>
      <c r="CQ76" s="3">
        <f t="shared" si="194"/>
        <v>2023</v>
      </c>
      <c r="CR76" s="3">
        <f t="shared" si="194"/>
        <v>2023</v>
      </c>
      <c r="CS76" s="3" t="str">
        <f t="shared" si="194"/>
        <v>Year</v>
      </c>
      <c r="CT76" s="3" t="str">
        <f t="shared" si="194"/>
        <v>Year</v>
      </c>
      <c r="CU76" s="3" t="str">
        <f t="shared" si="194"/>
        <v>Year</v>
      </c>
      <c r="CV76" s="3" t="str">
        <f t="shared" si="194"/>
        <v>Year</v>
      </c>
      <c r="CW76" s="3" t="str">
        <f t="shared" si="182"/>
        <v>Year</v>
      </c>
      <c r="CX76" s="3" t="str">
        <f t="shared" si="181"/>
        <v>Year</v>
      </c>
      <c r="DA76" s="66"/>
      <c r="DB76" s="89"/>
    </row>
    <row r="77" spans="2:106" s="3" customFormat="1" x14ac:dyDescent="0.35">
      <c r="B77" s="74"/>
      <c r="C77" s="326" t="s">
        <v>0</v>
      </c>
      <c r="F77" s="3" t="s">
        <v>2</v>
      </c>
      <c r="G77" s="3" t="s">
        <v>1</v>
      </c>
      <c r="I77" s="3" t="s">
        <v>13</v>
      </c>
      <c r="K77" s="347" t="s">
        <v>36</v>
      </c>
      <c r="L77" s="347"/>
      <c r="M77" s="347"/>
      <c r="N77" s="347"/>
      <c r="O77" s="347"/>
      <c r="Q77" s="3" t="s">
        <v>7</v>
      </c>
      <c r="R77" s="3" t="s">
        <v>8</v>
      </c>
      <c r="U77" s="3" t="s">
        <v>4</v>
      </c>
      <c r="Y77" s="66"/>
      <c r="Z77" s="75"/>
      <c r="AB77" s="83"/>
      <c r="AC77" s="58" t="s">
        <v>0</v>
      </c>
      <c r="AF77" s="3" t="s">
        <v>11</v>
      </c>
      <c r="AG77" s="3" t="s">
        <v>51</v>
      </c>
      <c r="AH77" s="3" t="s">
        <v>4</v>
      </c>
      <c r="AI77" s="3" t="s">
        <v>15</v>
      </c>
      <c r="AJ77" s="3" t="s">
        <v>7</v>
      </c>
      <c r="AL77" s="3">
        <f>AL14</f>
        <v>0</v>
      </c>
      <c r="AM77" s="3" t="str">
        <f t="shared" ref="AM77" si="195">AM14</f>
        <v>December</v>
      </c>
      <c r="AN77" s="3" t="str">
        <f t="shared" ref="AN77:AU77" si="196">AN14</f>
        <v>December</v>
      </c>
      <c r="AO77" s="3" t="str">
        <f t="shared" si="196"/>
        <v>December</v>
      </c>
      <c r="AP77" s="3" t="str">
        <f t="shared" si="196"/>
        <v>December</v>
      </c>
      <c r="AQ77" s="3" t="str">
        <f t="shared" si="196"/>
        <v>Janyary</v>
      </c>
      <c r="AR77" s="3" t="str">
        <f t="shared" si="196"/>
        <v>January</v>
      </c>
      <c r="AS77" s="3" t="str">
        <f t="shared" ref="AS77:AT77" si="197">AS14</f>
        <v>January</v>
      </c>
      <c r="AT77" s="3" t="str">
        <f t="shared" si="197"/>
        <v>January</v>
      </c>
      <c r="AU77" s="3" t="str">
        <f t="shared" si="196"/>
        <v>January</v>
      </c>
      <c r="AV77" s="3" t="str">
        <f t="shared" ref="AV77:CX77" si="198">AV14</f>
        <v>January</v>
      </c>
      <c r="AW77" s="3" t="str">
        <f t="shared" ref="AW77:CW77" si="199">AW14</f>
        <v>February</v>
      </c>
      <c r="AX77" s="3" t="str">
        <f t="shared" ref="AX77:AZ77" si="200">AX14</f>
        <v>March</v>
      </c>
      <c r="AY77" s="3" t="str">
        <f t="shared" si="200"/>
        <v>March</v>
      </c>
      <c r="AZ77" s="3" t="str">
        <f t="shared" si="200"/>
        <v>March</v>
      </c>
      <c r="BA77" s="3" t="str">
        <f t="shared" ref="BA77:BP77" si="201">BA14</f>
        <v>March</v>
      </c>
      <c r="BB77" s="3" t="str">
        <f t="shared" si="201"/>
        <v>March</v>
      </c>
      <c r="BC77" s="3" t="str">
        <f t="shared" si="201"/>
        <v>March</v>
      </c>
      <c r="BD77" s="3" t="str">
        <f t="shared" si="201"/>
        <v>March</v>
      </c>
      <c r="BE77" s="3" t="str">
        <f t="shared" si="201"/>
        <v>April</v>
      </c>
      <c r="BF77" s="3" t="str">
        <f t="shared" si="201"/>
        <v>April</v>
      </c>
      <c r="BG77" s="3" t="str">
        <f t="shared" ref="BG77:BH77" si="202">BG14</f>
        <v>April</v>
      </c>
      <c r="BH77" s="3" t="str">
        <f t="shared" si="202"/>
        <v>April</v>
      </c>
      <c r="BI77" s="3" t="str">
        <f t="shared" ref="BI77:BO77" si="203">BI14</f>
        <v>April</v>
      </c>
      <c r="BJ77" s="3" t="str">
        <f t="shared" si="203"/>
        <v>April</v>
      </c>
      <c r="BK77" s="3" t="str">
        <f t="shared" si="203"/>
        <v>April</v>
      </c>
      <c r="BL77" s="3" t="str">
        <f t="shared" si="203"/>
        <v>April</v>
      </c>
      <c r="BM77" s="3" t="str">
        <f t="shared" si="203"/>
        <v>May</v>
      </c>
      <c r="BN77" s="3" t="str">
        <f t="shared" si="203"/>
        <v>May</v>
      </c>
      <c r="BO77" s="3" t="str">
        <f t="shared" si="203"/>
        <v>May</v>
      </c>
      <c r="BP77" s="3" t="str">
        <f t="shared" si="201"/>
        <v>May</v>
      </c>
      <c r="BQ77" s="3" t="str">
        <f t="shared" ref="BQ77:CD77" si="204">BQ14</f>
        <v>May</v>
      </c>
      <c r="BR77" s="3" t="str">
        <f t="shared" ref="BR77:BS77" si="205">BR14</f>
        <v>June</v>
      </c>
      <c r="BS77" s="3" t="str">
        <f t="shared" si="205"/>
        <v>June</v>
      </c>
      <c r="BT77" s="3" t="str">
        <f t="shared" si="204"/>
        <v>June</v>
      </c>
      <c r="BU77" s="3" t="str">
        <f t="shared" ref="BU77:BV77" si="206">BU14</f>
        <v>June</v>
      </c>
      <c r="BV77" s="3" t="str">
        <f t="shared" si="206"/>
        <v>July</v>
      </c>
      <c r="BW77" s="3" t="str">
        <f t="shared" ref="BW77:CC77" si="207">BW14</f>
        <v>July</v>
      </c>
      <c r="BX77" s="3" t="str">
        <f t="shared" si="207"/>
        <v>July</v>
      </c>
      <c r="BY77" s="3" t="str">
        <f t="shared" si="207"/>
        <v>July</v>
      </c>
      <c r="BZ77" s="3" t="str">
        <f t="shared" si="207"/>
        <v>July</v>
      </c>
      <c r="CA77" s="3" t="str">
        <f t="shared" si="207"/>
        <v>August</v>
      </c>
      <c r="CB77" s="3" t="str">
        <f t="shared" si="207"/>
        <v>Aug</v>
      </c>
      <c r="CC77" s="3" t="str">
        <f t="shared" si="207"/>
        <v>Aug</v>
      </c>
      <c r="CD77" s="3" t="str">
        <f t="shared" si="204"/>
        <v>Sept</v>
      </c>
      <c r="CE77" s="3" t="str">
        <f t="shared" ref="CE77:CG77" si="208">CE14</f>
        <v>Sept</v>
      </c>
      <c r="CF77" s="3" t="str">
        <f t="shared" si="208"/>
        <v>Sept</v>
      </c>
      <c r="CG77" s="3" t="str">
        <f t="shared" si="208"/>
        <v>Sept</v>
      </c>
      <c r="CH77" s="3" t="str">
        <f t="shared" ref="CH77:CN77" si="209">CH14</f>
        <v>Sept</v>
      </c>
      <c r="CI77" s="3" t="str">
        <f t="shared" si="209"/>
        <v>Sept</v>
      </c>
      <c r="CJ77" s="3" t="str">
        <f t="shared" si="209"/>
        <v>Oct</v>
      </c>
      <c r="CK77" s="3" t="str">
        <f t="shared" si="209"/>
        <v>Oct</v>
      </c>
      <c r="CL77" s="3" t="str">
        <f t="shared" ref="CL77:CM77" si="210">CL14</f>
        <v>Nov</v>
      </c>
      <c r="CM77" s="3" t="str">
        <f t="shared" si="210"/>
        <v>Nov</v>
      </c>
      <c r="CN77" s="3" t="str">
        <f t="shared" si="209"/>
        <v>Nov</v>
      </c>
      <c r="CO77" s="3" t="str">
        <f t="shared" ref="CO77:CV77" si="211">CO14</f>
        <v>Nov</v>
      </c>
      <c r="CP77" s="3" t="str">
        <f t="shared" si="211"/>
        <v>Nov</v>
      </c>
      <c r="CQ77" s="3" t="str">
        <f t="shared" si="211"/>
        <v>Nov</v>
      </c>
      <c r="CR77" s="3" t="str">
        <f t="shared" si="211"/>
        <v>Nov</v>
      </c>
      <c r="CS77" s="3" t="str">
        <f t="shared" si="211"/>
        <v>Month</v>
      </c>
      <c r="CT77" s="3" t="str">
        <f t="shared" si="211"/>
        <v>Month</v>
      </c>
      <c r="CU77" s="3" t="str">
        <f t="shared" si="211"/>
        <v>Month</v>
      </c>
      <c r="CV77" s="3" t="str">
        <f t="shared" si="211"/>
        <v>Month</v>
      </c>
      <c r="CW77" s="3" t="str">
        <f t="shared" si="199"/>
        <v>Month</v>
      </c>
      <c r="CX77" s="3" t="str">
        <f t="shared" si="198"/>
        <v>Month</v>
      </c>
      <c r="DA77" s="66" t="s">
        <v>0</v>
      </c>
      <c r="DB77" s="89"/>
    </row>
    <row r="78" spans="2:106" s="3" customFormat="1" ht="15" thickBot="1" x14ac:dyDescent="0.4">
      <c r="B78" s="74"/>
      <c r="C78" s="326"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ref="AM78" si="212">AM15</f>
        <v>WAG1</v>
      </c>
      <c r="AN78" s="41" t="str">
        <f t="shared" ref="AN78:AU78" si="213">AN15</f>
        <v>WAG2</v>
      </c>
      <c r="AO78" s="41" t="str">
        <f t="shared" si="213"/>
        <v>WAG3</v>
      </c>
      <c r="AP78" s="41" t="str">
        <f t="shared" si="213"/>
        <v>OTC PTO</v>
      </c>
      <c r="AQ78" s="41" t="str">
        <f t="shared" si="213"/>
        <v>Elva 1</v>
      </c>
      <c r="AR78" s="41" t="str">
        <f t="shared" si="213"/>
        <v>Elva 2</v>
      </c>
      <c r="AS78" s="41" t="str">
        <f t="shared" ref="AS78:AT78" si="214">AS15</f>
        <v>Meyton 1</v>
      </c>
      <c r="AT78" s="41" t="str">
        <f t="shared" si="214"/>
        <v>Meyton 2</v>
      </c>
      <c r="AU78" s="41" t="str">
        <f t="shared" si="213"/>
        <v>H&amp;N 1</v>
      </c>
      <c r="AV78" s="41" t="str">
        <f>AV15</f>
        <v>H&amp;N 2</v>
      </c>
      <c r="AW78" s="41" t="str">
        <f t="shared" ref="AW78:CW78" si="215">AW15</f>
        <v>Cairo WC</v>
      </c>
      <c r="AX78" s="41" t="str">
        <f t="shared" ref="AX78:AZ78" si="216">AX15</f>
        <v>NCAA Champ</v>
      </c>
      <c r="AY78" s="41" t="str">
        <f t="shared" si="216"/>
        <v>CMP Monthly</v>
      </c>
      <c r="AZ78" s="41" t="str">
        <f t="shared" si="216"/>
        <v>NTCSC monthly</v>
      </c>
      <c r="BA78" s="41" t="str">
        <f t="shared" ref="BA78:BP78" si="217">BA15</f>
        <v>Bhopal WC</v>
      </c>
      <c r="BB78" s="41" t="str">
        <f t="shared" si="217"/>
        <v>Mountaineer Open</v>
      </c>
      <c r="BC78" s="41" t="str">
        <f t="shared" si="217"/>
        <v>Mountaineer Open</v>
      </c>
      <c r="BD78" s="41" t="str">
        <f t="shared" si="217"/>
        <v>Mountaineer Open</v>
      </c>
      <c r="BE78" s="41" t="str">
        <f t="shared" si="217"/>
        <v>Akron Open</v>
      </c>
      <c r="BF78" s="41" t="str">
        <f t="shared" si="217"/>
        <v>Akron Open</v>
      </c>
      <c r="BG78" s="41" t="str">
        <f t="shared" ref="BG78:BH78" si="218">BG15</f>
        <v>Akron Open</v>
      </c>
      <c r="BH78" s="41" t="str">
        <f t="shared" si="218"/>
        <v>Junior Olympics</v>
      </c>
      <c r="BI78" s="41" t="str">
        <f t="shared" ref="BI78:BO78" si="219">BI15</f>
        <v>Junior Olympics</v>
      </c>
      <c r="BJ78" s="41" t="str">
        <f t="shared" si="219"/>
        <v>Lima WC</v>
      </c>
      <c r="BK78" s="41" t="str">
        <f t="shared" si="219"/>
        <v>Lapua IWK Berlin</v>
      </c>
      <c r="BL78" s="41" t="str">
        <f t="shared" si="219"/>
        <v>CMP Monthly</v>
      </c>
      <c r="BM78" s="41" t="str">
        <f t="shared" si="219"/>
        <v>ISCH Hannover</v>
      </c>
      <c r="BN78" s="41" t="str">
        <f t="shared" si="219"/>
        <v>Pilsen Liberation</v>
      </c>
      <c r="BO78" s="41" t="str">
        <f t="shared" si="219"/>
        <v>Baku WC</v>
      </c>
      <c r="BP78" s="41" t="str">
        <f t="shared" si="217"/>
        <v>NTCSC PTO</v>
      </c>
      <c r="BQ78" s="41" t="str">
        <f t="shared" ref="BQ78:CD78" si="220">BQ15</f>
        <v>NTCSC PTO</v>
      </c>
      <c r="BR78" s="41" t="str">
        <f t="shared" ref="BR78:BS78" si="221">BR15</f>
        <v>Camp Perry Open</v>
      </c>
      <c r="BS78" s="41" t="str">
        <f t="shared" si="221"/>
        <v>Camp Perry Open</v>
      </c>
      <c r="BT78" s="41" t="str">
        <f t="shared" si="220"/>
        <v>USASNC</v>
      </c>
      <c r="BU78" s="41" t="str">
        <f t="shared" ref="BU78:BV78" si="222">BU15</f>
        <v>USASNC</v>
      </c>
      <c r="BV78" s="41" t="str">
        <f t="shared" si="222"/>
        <v>Pan Am Tryout</v>
      </c>
      <c r="BW78" s="41" t="str">
        <f t="shared" ref="BW78:CC78" si="223">BW15</f>
        <v>Pan Am Tryout</v>
      </c>
      <c r="BX78" s="41" t="str">
        <f t="shared" si="223"/>
        <v>CMP Nat'l</v>
      </c>
      <c r="BY78" s="41" t="str">
        <f t="shared" si="223"/>
        <v>CMP Nat'l</v>
      </c>
      <c r="BZ78" s="41" t="str">
        <f t="shared" si="223"/>
        <v>Jr World Champ</v>
      </c>
      <c r="CA78" s="41" t="str">
        <f t="shared" si="223"/>
        <v>Baku World Champ</v>
      </c>
      <c r="CB78" s="41" t="str">
        <f t="shared" si="223"/>
        <v>NTCSC PTO</v>
      </c>
      <c r="CC78" s="41" t="str">
        <f t="shared" si="223"/>
        <v>NTCSC PTO</v>
      </c>
      <c r="CD78" s="41" t="str">
        <f t="shared" si="220"/>
        <v>Rio WC</v>
      </c>
      <c r="CE78" s="41" t="str">
        <f t="shared" ref="CE78:CG78" si="224">CE15</f>
        <v>Zippy Open</v>
      </c>
      <c r="CF78" s="41" t="str">
        <f t="shared" si="224"/>
        <v>Zippy Open</v>
      </c>
      <c r="CG78" s="41" t="str">
        <f t="shared" si="224"/>
        <v>CMP Monthly</v>
      </c>
      <c r="CH78" s="41" t="str">
        <f t="shared" ref="CH78:CN78" si="225">CH15</f>
        <v>Oly Tryout 1</v>
      </c>
      <c r="CI78" s="41" t="str">
        <f t="shared" si="225"/>
        <v>Oly Tryout 1</v>
      </c>
      <c r="CJ78" s="41" t="str">
        <f t="shared" si="225"/>
        <v>Pan Am Games</v>
      </c>
      <c r="CK78" s="41" t="str">
        <f t="shared" si="225"/>
        <v>NTCSC Montly PTO</v>
      </c>
      <c r="CL78" s="41" t="str">
        <f t="shared" ref="CL78:CM78" si="226">CL15</f>
        <v>Dixie Double</v>
      </c>
      <c r="CM78" s="41" t="str">
        <f t="shared" si="226"/>
        <v>Dixie Double</v>
      </c>
      <c r="CN78" s="41" t="str">
        <f t="shared" si="225"/>
        <v>NTCSC PTO</v>
      </c>
      <c r="CO78" s="41" t="str">
        <f t="shared" ref="CO78:CV78" si="227">CO15</f>
        <v>NTCSC PTO</v>
      </c>
      <c r="CP78" s="41" t="str">
        <f t="shared" si="227"/>
        <v>WVU Walther Cup</v>
      </c>
      <c r="CQ78" s="41" t="str">
        <f t="shared" si="227"/>
        <v>WVU Walther Cup</v>
      </c>
      <c r="CR78" s="41" t="str">
        <f t="shared" si="227"/>
        <v>World Cup Final</v>
      </c>
      <c r="CS78" s="41" t="str">
        <f t="shared" si="227"/>
        <v>Event 59</v>
      </c>
      <c r="CT78" s="41" t="str">
        <f t="shared" si="227"/>
        <v>Event 60</v>
      </c>
      <c r="CU78" s="41" t="str">
        <f t="shared" si="227"/>
        <v>Event 61</v>
      </c>
      <c r="CV78" s="41" t="str">
        <f t="shared" si="227"/>
        <v>Event 62</v>
      </c>
      <c r="CW78" s="41" t="str">
        <f t="shared" si="215"/>
        <v>Event 63</v>
      </c>
      <c r="CX78" s="41" t="str">
        <f t="shared" ref="CX78" si="228">CX15</f>
        <v>Event 64</v>
      </c>
      <c r="CZ78" s="41" t="s">
        <v>34</v>
      </c>
      <c r="DA78" s="66" t="s">
        <v>35</v>
      </c>
      <c r="DB78" s="89"/>
    </row>
    <row r="79" spans="2:106" s="39" customFormat="1" ht="8.5" customHeight="1" x14ac:dyDescent="0.35">
      <c r="B79" s="102"/>
      <c r="C79" s="328"/>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5"/>
      <c r="CY79" s="118"/>
      <c r="CZ79" s="134"/>
      <c r="DA79" s="97"/>
      <c r="DB79" s="105"/>
    </row>
    <row r="80" spans="2:106" x14ac:dyDescent="0.35">
      <c r="B80" s="71"/>
      <c r="C80" s="327">
        <f>IF(AD80="Athlete Name","",AC80)</f>
        <v>16</v>
      </c>
      <c r="D80" s="47" t="str">
        <f t="shared" si="9"/>
        <v>Charlotte Mick</v>
      </c>
      <c r="E80" s="60"/>
      <c r="F80" s="1">
        <f>IF(COUNT(AL80:CX80)=0,"", COUNT(AL80:CX80))</f>
        <v>13</v>
      </c>
      <c r="G80" s="46">
        <f t="shared" ref="G80" si="229">_xlfn.IFS(F80="","",F80=1,1,F80=2,2,F80=3,3,F80=4,4,F80=5,5,F80&gt;5,5)</f>
        <v>5</v>
      </c>
      <c r="I80" s="61"/>
      <c r="J80" s="108" t="s">
        <v>7</v>
      </c>
      <c r="K80" s="45">
        <f>IFERROR(LARGE((AL80:CX80),1),"")</f>
        <v>625.1</v>
      </c>
      <c r="L80" s="1">
        <f>IFERROR(LARGE((AL80:CX80),2),"")</f>
        <v>624.5</v>
      </c>
      <c r="M80" s="1">
        <f>IFERROR(LARGE((AL80:CX80),3),"")</f>
        <v>623.4</v>
      </c>
      <c r="N80" s="1">
        <f>IFERROR(LARGE((AL80:CX80),4),"")</f>
        <v>623.20000000000005</v>
      </c>
      <c r="O80" s="46">
        <f>IFERROR(LARGE((AL80:CX80),5),"")</f>
        <v>622.5</v>
      </c>
      <c r="P80" s="1"/>
      <c r="Q80" s="56">
        <f t="shared" si="11"/>
        <v>623.74</v>
      </c>
      <c r="R80" s="57" t="str">
        <f t="shared" si="12"/>
        <v/>
      </c>
      <c r="T80" s="5">
        <f t="shared" ref="T80" si="230">IF(U80="","",1)</f>
        <v>1</v>
      </c>
      <c r="U80" s="4">
        <f t="shared" ref="U80" si="231">IF(SUM(Q80:R80)=0,"",SUM(Q80:R80))</f>
        <v>623.74</v>
      </c>
      <c r="V80" s="6">
        <f t="shared" ref="V80" si="232">IF(U80="","",1)</f>
        <v>1</v>
      </c>
      <c r="X80" s="60" t="str">
        <f t="shared" si="5"/>
        <v>Charlotte Mick</v>
      </c>
      <c r="Y80" s="46"/>
      <c r="Z80" s="76"/>
      <c r="AB80" s="82"/>
      <c r="AC80" s="45">
        <v>16</v>
      </c>
      <c r="AD80" s="60" t="s">
        <v>222</v>
      </c>
      <c r="AF80" s="45"/>
      <c r="AG80" s="1"/>
      <c r="AH80" s="1"/>
      <c r="AI80" s="1"/>
      <c r="AJ80" s="46"/>
      <c r="AK80" s="108"/>
      <c r="AL80" s="62" t="s">
        <v>7</v>
      </c>
      <c r="AM80" s="62" t="s">
        <v>7</v>
      </c>
      <c r="AN80" s="62" t="s">
        <v>7</v>
      </c>
      <c r="AO80" s="62" t="s">
        <v>7</v>
      </c>
      <c r="AP80" s="62">
        <v>623.20000000000005</v>
      </c>
      <c r="AQ80" s="62">
        <v>617.9</v>
      </c>
      <c r="AR80" s="62">
        <v>619.9</v>
      </c>
      <c r="AS80" s="62" t="s">
        <v>7</v>
      </c>
      <c r="AT80" s="62" t="s">
        <v>7</v>
      </c>
      <c r="AU80" s="62" t="s">
        <v>7</v>
      </c>
      <c r="AV80" s="62" t="s">
        <v>7</v>
      </c>
      <c r="AW80" s="62" t="s">
        <v>7</v>
      </c>
      <c r="AX80" s="62" t="s">
        <v>7</v>
      </c>
      <c r="AY80" s="62" t="s">
        <v>7</v>
      </c>
      <c r="AZ80" s="62">
        <v>617.79999999999995</v>
      </c>
      <c r="BA80" s="62" t="s">
        <v>7</v>
      </c>
      <c r="BB80" s="62" t="s">
        <v>7</v>
      </c>
      <c r="BC80" s="62" t="s">
        <v>7</v>
      </c>
      <c r="BD80" s="62" t="s">
        <v>7</v>
      </c>
      <c r="BE80" s="62" t="s">
        <v>7</v>
      </c>
      <c r="BF80" s="62" t="s">
        <v>7</v>
      </c>
      <c r="BG80" s="62" t="s">
        <v>7</v>
      </c>
      <c r="BH80" s="62">
        <v>622</v>
      </c>
      <c r="BI80" s="62">
        <v>625.1</v>
      </c>
      <c r="BJ80" s="62" t="s">
        <v>7</v>
      </c>
      <c r="BK80" s="62" t="s">
        <v>7</v>
      </c>
      <c r="BL80" s="62" t="s">
        <v>7</v>
      </c>
      <c r="BM80" s="62" t="s">
        <v>7</v>
      </c>
      <c r="BN80" s="62" t="s">
        <v>7</v>
      </c>
      <c r="BO80" s="62" t="s">
        <v>7</v>
      </c>
      <c r="BP80" s="62">
        <v>622.5</v>
      </c>
      <c r="BQ80" s="62" t="s">
        <v>7</v>
      </c>
      <c r="BR80" s="62" t="s">
        <v>7</v>
      </c>
      <c r="BS80" s="62" t="s">
        <v>7</v>
      </c>
      <c r="BT80" s="62">
        <v>621.4</v>
      </c>
      <c r="BU80" s="62">
        <v>623.4</v>
      </c>
      <c r="BV80" s="62" t="s">
        <v>7</v>
      </c>
      <c r="BW80" s="62" t="s">
        <v>7</v>
      </c>
      <c r="BX80" s="62">
        <v>618.20000000000005</v>
      </c>
      <c r="BY80" s="62">
        <v>624.5</v>
      </c>
      <c r="BZ80" s="62" t="s">
        <v>7</v>
      </c>
      <c r="CA80" s="62" t="s">
        <v>7</v>
      </c>
      <c r="CB80" s="62" t="s">
        <v>7</v>
      </c>
      <c r="CC80" s="62" t="s">
        <v>7</v>
      </c>
      <c r="CD80" s="62" t="s">
        <v>7</v>
      </c>
      <c r="CE80" s="62" t="s">
        <v>7</v>
      </c>
      <c r="CF80" s="62" t="s">
        <v>7</v>
      </c>
      <c r="CG80" s="62" t="s">
        <v>7</v>
      </c>
      <c r="CH80" s="62">
        <v>618.6</v>
      </c>
      <c r="CI80" s="62">
        <v>615.70000000000005</v>
      </c>
      <c r="CJ80" s="62" t="s">
        <v>7</v>
      </c>
      <c r="CK80" s="62" t="s">
        <v>7</v>
      </c>
      <c r="CL80" s="62" t="s">
        <v>7</v>
      </c>
      <c r="CM80" s="62" t="s">
        <v>7</v>
      </c>
      <c r="CN80" s="62" t="s">
        <v>7</v>
      </c>
      <c r="CO80" s="62" t="s">
        <v>7</v>
      </c>
      <c r="CP80" s="62" t="s">
        <v>7</v>
      </c>
      <c r="CQ80" s="62" t="s">
        <v>7</v>
      </c>
      <c r="CR80" s="62" t="s">
        <v>7</v>
      </c>
      <c r="CS80" s="62" t="s">
        <v>7</v>
      </c>
      <c r="CT80" s="62" t="s">
        <v>7</v>
      </c>
      <c r="CU80" s="62" t="s">
        <v>7</v>
      </c>
      <c r="CV80" s="62" t="s">
        <v>7</v>
      </c>
      <c r="CW80" s="62" t="s">
        <v>7</v>
      </c>
      <c r="CX80" s="62" t="s">
        <v>7</v>
      </c>
      <c r="CY80" s="117"/>
      <c r="CZ80" s="60" t="str">
        <f>IF(AD80="Athlete Name","",AD80)</f>
        <v>Charlotte Mick</v>
      </c>
      <c r="DA80" s="46">
        <v>16</v>
      </c>
      <c r="DB80" s="88"/>
    </row>
    <row r="81" spans="2:106" x14ac:dyDescent="0.35">
      <c r="B81" s="71"/>
      <c r="C81" s="327"/>
      <c r="D81" s="47"/>
      <c r="E81" s="60"/>
      <c r="G81" s="46"/>
      <c r="I81" s="61" t="str">
        <f>IF(SUM(AF81:AJ81)=0,"",SUM(AF81:AJ81))</f>
        <v/>
      </c>
      <c r="J81" s="108" t="s">
        <v>12</v>
      </c>
      <c r="K81" s="45" t="str">
        <f>IFERROR(LARGE((AL81:CX81),1),"")</f>
        <v/>
      </c>
      <c r="L81" s="1" t="str">
        <f>IFERROR(LARGE((AL81:CX81),2),"")</f>
        <v/>
      </c>
      <c r="M81" s="1" t="str">
        <f>IFERROR(LARGE((AL81:CX81),3),"")</f>
        <v/>
      </c>
      <c r="N81" s="1" t="str">
        <f>IFERROR(LARGE((AL81:CX81),4),"")</f>
        <v/>
      </c>
      <c r="O81" s="46" t="str">
        <f>IFERROR(LARGE((AL81:CX81),5),"")</f>
        <v/>
      </c>
      <c r="P81" s="1"/>
      <c r="Q81" s="56"/>
      <c r="R81" s="57"/>
      <c r="T81" s="5">
        <f t="shared" ref="T81" si="233">IF(U80="","",1)</f>
        <v>1</v>
      </c>
      <c r="U81" s="126">
        <f t="shared" ref="U81" si="234">IF(U80="","",1)</f>
        <v>1</v>
      </c>
      <c r="V81" s="6">
        <f t="shared" ref="V81" si="23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117"/>
      <c r="CZ81" s="60"/>
      <c r="DA81" s="46"/>
      <c r="DB81" s="88"/>
    </row>
    <row r="82" spans="2:106" s="39" customFormat="1" ht="8.5" customHeight="1" thickBot="1" x14ac:dyDescent="0.4">
      <c r="B82" s="102"/>
      <c r="C82" s="328"/>
      <c r="D82" s="107"/>
      <c r="E82" s="103"/>
      <c r="F82" s="115"/>
      <c r="G82" s="116"/>
      <c r="I82" s="95"/>
      <c r="K82" s="96"/>
      <c r="L82" s="93"/>
      <c r="M82" s="93"/>
      <c r="N82" s="93"/>
      <c r="O82" s="94"/>
      <c r="Q82" s="112"/>
      <c r="R82" s="113"/>
      <c r="T82" s="110">
        <f t="shared" ref="T82" si="236">IF(U80="","",1)</f>
        <v>1</v>
      </c>
      <c r="U82" s="93">
        <f t="shared" ref="U82" si="237">IF(U80="","",1)</f>
        <v>1</v>
      </c>
      <c r="V82" s="109">
        <f t="shared" ref="V82" si="23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2"/>
      <c r="CY82" s="118"/>
      <c r="CZ82" s="146"/>
      <c r="DA82" s="97"/>
      <c r="DB82" s="105"/>
    </row>
    <row r="83" spans="2:106" ht="8.5" customHeight="1" thickTop="1" x14ac:dyDescent="0.35">
      <c r="B83" s="71"/>
      <c r="C83" s="327"/>
      <c r="D83" s="47"/>
      <c r="E83" s="60"/>
      <c r="G83" s="46"/>
      <c r="I83" s="61"/>
      <c r="K83" s="45"/>
      <c r="L83" s="1"/>
      <c r="M83" s="1"/>
      <c r="N83" s="1"/>
      <c r="O83" s="46"/>
      <c r="P83" s="1"/>
      <c r="Q83" s="56"/>
      <c r="R83" s="57"/>
      <c r="T83" s="5">
        <f t="shared" ref="T83" si="239">IF(U84="","",1)</f>
        <v>1</v>
      </c>
      <c r="U83" s="1">
        <f t="shared" ref="U83" si="240">IF(U84="","",1)</f>
        <v>1</v>
      </c>
      <c r="V83" s="6">
        <f t="shared" ref="V83" si="24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5"/>
      <c r="CY83" s="117"/>
      <c r="CZ83" s="134"/>
      <c r="DA83" s="46"/>
      <c r="DB83" s="88"/>
    </row>
    <row r="84" spans="2:106" x14ac:dyDescent="0.35">
      <c r="B84" s="71"/>
      <c r="C84" s="327">
        <f>IF(AD84="Athlete Name","",AC84)</f>
        <v>18</v>
      </c>
      <c r="D84" s="47" t="str">
        <f t="shared" si="9"/>
        <v>Camryn Camp</v>
      </c>
      <c r="E84" s="60"/>
      <c r="F84" s="1">
        <f>IF(COUNT(AL84:CX84)=0,"", COUNT(AL84:CX84))</f>
        <v>11</v>
      </c>
      <c r="G84" s="46">
        <f t="shared" ref="G84" si="242">_xlfn.IFS(F84="","",F84=1,1,F84=2,2,F84=3,3,F84=4,4,F84=5,5,F84&gt;5,5)</f>
        <v>5</v>
      </c>
      <c r="I84" s="61"/>
      <c r="J84" s="108" t="s">
        <v>7</v>
      </c>
      <c r="K84" s="45">
        <f>IFERROR(LARGE((AL84:CX84),1),"")</f>
        <v>625.6</v>
      </c>
      <c r="L84" s="1">
        <f>IFERROR(LARGE((AL84:CX84),2),"")</f>
        <v>625.5</v>
      </c>
      <c r="M84" s="1">
        <f>IFERROR(LARGE((AL84:CX84),3),"")</f>
        <v>623.4</v>
      </c>
      <c r="N84" s="1">
        <f>IFERROR(LARGE((AL84:CX84),4),"")</f>
        <v>623.20000000000005</v>
      </c>
      <c r="O84" s="46">
        <f>IFERROR(LARGE((AL84:CX84),5),"")</f>
        <v>622.70000000000005</v>
      </c>
      <c r="P84" s="1"/>
      <c r="Q84" s="56">
        <f t="shared" si="11"/>
        <v>624.07999999999993</v>
      </c>
      <c r="R84" s="57" t="str">
        <f t="shared" si="12"/>
        <v/>
      </c>
      <c r="T84" s="5">
        <f t="shared" ref="T84" si="243">IF(U84="","",1)</f>
        <v>1</v>
      </c>
      <c r="U84" s="4">
        <f t="shared" ref="U84" si="244">IF(SUM(Q84:R84)=0,"",SUM(Q84:R84))</f>
        <v>624.07999999999993</v>
      </c>
      <c r="V84" s="6">
        <f t="shared" ref="V84" si="245">IF(U84="","",1)</f>
        <v>1</v>
      </c>
      <c r="X84" s="60" t="str">
        <f t="shared" ref="X84:X124" si="246">IF(AD84="Athlete Name","",AD84)</f>
        <v>Camryn Camp</v>
      </c>
      <c r="Y84" s="46"/>
      <c r="Z84" s="76"/>
      <c r="AB84" s="82"/>
      <c r="AC84" s="45">
        <v>18</v>
      </c>
      <c r="AD84" s="60" t="s">
        <v>168</v>
      </c>
      <c r="AF84" s="45"/>
      <c r="AG84" s="1"/>
      <c r="AH84" s="1"/>
      <c r="AI84" s="1"/>
      <c r="AJ84" s="46"/>
      <c r="AK84" s="108"/>
      <c r="AL84" s="62" t="s">
        <v>7</v>
      </c>
      <c r="AM84" s="62">
        <v>620.20000000000005</v>
      </c>
      <c r="AN84" s="62">
        <v>620.4</v>
      </c>
      <c r="AO84" s="62">
        <v>625.5</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v>625.6</v>
      </c>
      <c r="BI84" s="62">
        <v>623.4</v>
      </c>
      <c r="BJ84" s="62" t="s">
        <v>7</v>
      </c>
      <c r="BK84" s="62" t="s">
        <v>7</v>
      </c>
      <c r="BL84" s="62" t="s">
        <v>7</v>
      </c>
      <c r="BM84" s="62" t="s">
        <v>7</v>
      </c>
      <c r="BN84" s="62" t="s">
        <v>7</v>
      </c>
      <c r="BO84" s="62" t="s">
        <v>7</v>
      </c>
      <c r="BP84" s="62" t="s">
        <v>7</v>
      </c>
      <c r="BQ84" s="62" t="s">
        <v>7</v>
      </c>
      <c r="BR84" s="62" t="s">
        <v>7</v>
      </c>
      <c r="BS84" s="62" t="s">
        <v>7</v>
      </c>
      <c r="BT84" s="62">
        <v>620.1</v>
      </c>
      <c r="BU84" s="62">
        <v>623.20000000000005</v>
      </c>
      <c r="BV84" s="62" t="s">
        <v>7</v>
      </c>
      <c r="BW84" s="62" t="s">
        <v>7</v>
      </c>
      <c r="BX84" s="62">
        <v>618.29999999999995</v>
      </c>
      <c r="BY84" s="62">
        <v>618.70000000000005</v>
      </c>
      <c r="BZ84" s="62" t="s">
        <v>7</v>
      </c>
      <c r="CA84" s="62" t="s">
        <v>7</v>
      </c>
      <c r="CB84" s="62" t="s">
        <v>7</v>
      </c>
      <c r="CC84" s="62" t="s">
        <v>7</v>
      </c>
      <c r="CD84" s="62" t="s">
        <v>7</v>
      </c>
      <c r="CE84" s="62" t="s">
        <v>7</v>
      </c>
      <c r="CF84" s="62" t="s">
        <v>7</v>
      </c>
      <c r="CG84" s="62" t="s">
        <v>7</v>
      </c>
      <c r="CH84" s="62">
        <v>622.70000000000005</v>
      </c>
      <c r="CI84" s="62">
        <v>619</v>
      </c>
      <c r="CJ84" s="62" t="s">
        <v>7</v>
      </c>
      <c r="CK84" s="62" t="s">
        <v>7</v>
      </c>
      <c r="CL84" s="62" t="s">
        <v>7</v>
      </c>
      <c r="CM84" s="62" t="s">
        <v>7</v>
      </c>
      <c r="CN84" s="62" t="s">
        <v>7</v>
      </c>
      <c r="CO84" s="62" t="s">
        <v>7</v>
      </c>
      <c r="CP84" s="62" t="s">
        <v>7</v>
      </c>
      <c r="CQ84" s="62" t="s">
        <v>7</v>
      </c>
      <c r="CR84" s="62" t="s">
        <v>7</v>
      </c>
      <c r="CS84" s="62" t="s">
        <v>7</v>
      </c>
      <c r="CT84" s="62" t="s">
        <v>7</v>
      </c>
      <c r="CU84" s="62" t="s">
        <v>7</v>
      </c>
      <c r="CV84" s="62" t="s">
        <v>7</v>
      </c>
      <c r="CW84" s="62" t="s">
        <v>7</v>
      </c>
      <c r="CX84" s="62" t="s">
        <v>7</v>
      </c>
      <c r="CY84" s="117"/>
      <c r="CZ84" s="60" t="str">
        <f>IF(AD84="Athlete Name","",AD84)</f>
        <v>Camryn Camp</v>
      </c>
      <c r="DA84" s="46">
        <v>18</v>
      </c>
      <c r="DB84" s="88"/>
    </row>
    <row r="85" spans="2:106" x14ac:dyDescent="0.35">
      <c r="B85" s="71"/>
      <c r="C85" s="327"/>
      <c r="D85" s="47"/>
      <c r="E85" s="60"/>
      <c r="F85" s="45"/>
      <c r="G85" s="46"/>
      <c r="I85" s="61" t="str">
        <f>IF(SUM(AF85:AJ85)=0,"",SUM(AF85:AJ85))</f>
        <v/>
      </c>
      <c r="J85" s="108" t="s">
        <v>12</v>
      </c>
      <c r="K85" s="45" t="str">
        <f>IFERROR(LARGE((AL85:CX85),1),"")</f>
        <v/>
      </c>
      <c r="L85" s="1" t="str">
        <f>IFERROR(LARGE((AL85:CX85),2),"")</f>
        <v/>
      </c>
      <c r="M85" s="1" t="str">
        <f>IFERROR(LARGE((AL85:CX85),3),"")</f>
        <v/>
      </c>
      <c r="N85" s="1" t="str">
        <f>IFERROR(LARGE((AL85:CX85),4),"")</f>
        <v/>
      </c>
      <c r="O85" s="46" t="str">
        <f>IFERROR(LARGE((AL85:CX85),5),"")</f>
        <v/>
      </c>
      <c r="P85" s="1"/>
      <c r="Q85" s="56"/>
      <c r="R85" s="57"/>
      <c r="T85" s="5">
        <f t="shared" ref="T85" si="247">IF(U84="","",1)</f>
        <v>1</v>
      </c>
      <c r="U85" s="126">
        <f t="shared" ref="U85" si="248">IF(U84="","",1)</f>
        <v>1</v>
      </c>
      <c r="V85" s="6">
        <f t="shared" ref="V85" si="249">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117"/>
      <c r="CZ85" s="60"/>
      <c r="DA85" s="46"/>
      <c r="DB85" s="88"/>
    </row>
    <row r="86" spans="2:106" s="39" customFormat="1" ht="8.5" customHeight="1" thickBot="1" x14ac:dyDescent="0.4">
      <c r="B86" s="102"/>
      <c r="C86" s="328"/>
      <c r="D86" s="107"/>
      <c r="E86" s="103"/>
      <c r="F86" s="115"/>
      <c r="G86" s="116"/>
      <c r="I86" s="95"/>
      <c r="K86" s="96"/>
      <c r="L86" s="93"/>
      <c r="M86" s="93"/>
      <c r="N86" s="93"/>
      <c r="O86" s="94"/>
      <c r="Q86" s="112"/>
      <c r="R86" s="113"/>
      <c r="T86" s="110">
        <f t="shared" ref="T86" si="250">IF(U84="","",1)</f>
        <v>1</v>
      </c>
      <c r="U86" s="93">
        <f t="shared" ref="U86" si="251">IF(U84="","",1)</f>
        <v>1</v>
      </c>
      <c r="V86" s="109">
        <f t="shared" ref="V86" si="252">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2"/>
      <c r="CY86" s="118"/>
      <c r="CZ86" s="146"/>
      <c r="DA86" s="97"/>
      <c r="DB86" s="105"/>
    </row>
    <row r="87" spans="2:106" ht="8.5" customHeight="1" thickTop="1" x14ac:dyDescent="0.35">
      <c r="B87" s="71"/>
      <c r="C87" s="327"/>
      <c r="D87" s="47"/>
      <c r="E87" s="60"/>
      <c r="G87" s="46"/>
      <c r="I87" s="61"/>
      <c r="K87" s="45"/>
      <c r="L87" s="1"/>
      <c r="M87" s="1"/>
      <c r="N87" s="1"/>
      <c r="O87" s="46"/>
      <c r="P87" s="1"/>
      <c r="Q87" s="56"/>
      <c r="R87" s="57"/>
      <c r="T87" s="5">
        <f t="shared" ref="T87" si="253">IF(U88="","",1)</f>
        <v>1</v>
      </c>
      <c r="U87" s="1">
        <f t="shared" ref="U87" si="254">IF(U88="","",1)</f>
        <v>1</v>
      </c>
      <c r="V87" s="6">
        <f t="shared" ref="V87" si="255">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2"/>
      <c r="CY87" s="117"/>
      <c r="CZ87" s="149"/>
      <c r="DA87" s="46"/>
      <c r="DB87" s="88"/>
    </row>
    <row r="88" spans="2:106" x14ac:dyDescent="0.35">
      <c r="B88" s="71"/>
      <c r="C88" s="327">
        <f>IF(AD88="Athlete Name","",AC88)</f>
        <v>19</v>
      </c>
      <c r="D88" s="47" t="str">
        <f t="shared" ref="D88:D124" si="256">IF(AD88="Athlete Name","",AD88)</f>
        <v>Lauren Hurley</v>
      </c>
      <c r="E88" s="60"/>
      <c r="F88" s="1">
        <f>IF(COUNT(AL88:CX88)=0,"", COUNT(AL88:CX88))</f>
        <v>8</v>
      </c>
      <c r="G88" s="46">
        <f t="shared" ref="G88" si="257">_xlfn.IFS(F88="","",F88=1,1,F88=2,2,F88=3,3,F88=4,4,F88=5,5,F88&gt;5,5)</f>
        <v>5</v>
      </c>
      <c r="I88" s="61"/>
      <c r="J88" s="108" t="s">
        <v>7</v>
      </c>
      <c r="K88" s="45">
        <f>IFERROR(LARGE((AL88:CX88),1),"")</f>
        <v>623.70000000000005</v>
      </c>
      <c r="L88" s="1">
        <f>IFERROR(LARGE((AL88:CX88),2),"")</f>
        <v>623.5</v>
      </c>
      <c r="M88" s="1">
        <f>IFERROR(LARGE((AL88:CX88),3),"")</f>
        <v>623</v>
      </c>
      <c r="N88" s="1">
        <f>IFERROR(LARGE((AL88:CX88),4),"")</f>
        <v>623</v>
      </c>
      <c r="O88" s="46">
        <f>IFERROR(LARGE((AL88:CX88),5),"")</f>
        <v>620.29999999999995</v>
      </c>
      <c r="P88" s="1"/>
      <c r="Q88" s="56">
        <f t="shared" ref="Q88:Q124" si="258">IFERROR(AVERAGEIF(K88:O88,"&gt;0"),"")</f>
        <v>622.70000000000005</v>
      </c>
      <c r="R88" s="57" t="str">
        <f t="shared" ref="R88:R124" si="259">IF(SUM(AF89:AJ89,K89:O89)=0,"",SUM(AF89:AJ89,K89:O89))</f>
        <v/>
      </c>
      <c r="T88" s="5">
        <f t="shared" ref="T88" si="260">IF(U88="","",1)</f>
        <v>1</v>
      </c>
      <c r="U88" s="4">
        <f t="shared" ref="U88" si="261">IF(SUM(Q88:R88)=0,"",SUM(Q88:R88))</f>
        <v>622.70000000000005</v>
      </c>
      <c r="V88" s="6">
        <f t="shared" ref="V88" si="262">IF(U88="","",1)</f>
        <v>1</v>
      </c>
      <c r="X88" s="60" t="str">
        <f t="shared" si="246"/>
        <v>Lauren Hurley</v>
      </c>
      <c r="Y88" s="46"/>
      <c r="Z88" s="76"/>
      <c r="AB88" s="82"/>
      <c r="AC88" s="45">
        <v>19</v>
      </c>
      <c r="AD88" s="60" t="s">
        <v>169</v>
      </c>
      <c r="AF88" s="45"/>
      <c r="AG88" s="1"/>
      <c r="AH88" s="1"/>
      <c r="AI88" s="1"/>
      <c r="AJ88" s="46"/>
      <c r="AK88" s="108"/>
      <c r="AL88" s="62" t="s">
        <v>7</v>
      </c>
      <c r="AM88" s="62">
        <v>623.5</v>
      </c>
      <c r="AN88" s="62">
        <v>623</v>
      </c>
      <c r="AO88" s="62" t="s">
        <v>7</v>
      </c>
      <c r="AP88" s="62" t="s">
        <v>7</v>
      </c>
      <c r="AQ88" s="62" t="s">
        <v>7</v>
      </c>
      <c r="AR88" s="62" t="s">
        <v>7</v>
      </c>
      <c r="AS88" s="62" t="s">
        <v>7</v>
      </c>
      <c r="AT88" s="62" t="s">
        <v>7</v>
      </c>
      <c r="AU88" s="62" t="s">
        <v>7</v>
      </c>
      <c r="AV88" s="62" t="s">
        <v>7</v>
      </c>
      <c r="AW88" s="62" t="s">
        <v>7</v>
      </c>
      <c r="AX88" s="62">
        <v>620.29999999999995</v>
      </c>
      <c r="AY88" s="62" t="s">
        <v>7</v>
      </c>
      <c r="AZ88" s="62">
        <v>623.70000000000005</v>
      </c>
      <c r="BA88" s="62" t="s">
        <v>7</v>
      </c>
      <c r="BB88" s="62" t="s">
        <v>7</v>
      </c>
      <c r="BC88" s="62" t="s">
        <v>7</v>
      </c>
      <c r="BD88" s="62" t="s">
        <v>7</v>
      </c>
      <c r="BE88" s="62" t="s">
        <v>7</v>
      </c>
      <c r="BF88" s="62" t="s">
        <v>7</v>
      </c>
      <c r="BG88" s="62" t="s">
        <v>7</v>
      </c>
      <c r="BH88" s="62">
        <v>623</v>
      </c>
      <c r="BI88" s="62">
        <v>619.29999999999995</v>
      </c>
      <c r="BJ88" s="62" t="s">
        <v>7</v>
      </c>
      <c r="BK88" s="62" t="s">
        <v>7</v>
      </c>
      <c r="BL88" s="62" t="s">
        <v>7</v>
      </c>
      <c r="BM88" s="62" t="s">
        <v>7</v>
      </c>
      <c r="BN88" s="62" t="s">
        <v>7</v>
      </c>
      <c r="BO88" s="62" t="s">
        <v>7</v>
      </c>
      <c r="BP88" s="62" t="s">
        <v>7</v>
      </c>
      <c r="BQ88" s="62" t="s">
        <v>7</v>
      </c>
      <c r="BR88" s="62" t="s">
        <v>7</v>
      </c>
      <c r="BS88" s="62" t="s">
        <v>7</v>
      </c>
      <c r="BT88" s="62">
        <v>611.29999999999995</v>
      </c>
      <c r="BU88" s="62">
        <v>611.4</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62" t="s">
        <v>7</v>
      </c>
      <c r="CU88" s="62" t="s">
        <v>7</v>
      </c>
      <c r="CV88" s="62" t="s">
        <v>7</v>
      </c>
      <c r="CW88" s="62" t="s">
        <v>7</v>
      </c>
      <c r="CX88" s="62" t="s">
        <v>7</v>
      </c>
      <c r="CY88" s="117"/>
      <c r="CZ88" s="60" t="str">
        <f>IF(AD88="Athlete Name","",AD88)</f>
        <v>Lauren Hurley</v>
      </c>
      <c r="DA88" s="46">
        <v>19</v>
      </c>
      <c r="DB88" s="88"/>
    </row>
    <row r="89" spans="2:106" x14ac:dyDescent="0.35">
      <c r="B89" s="71"/>
      <c r="C89" s="327"/>
      <c r="D89" s="47"/>
      <c r="E89" s="60"/>
      <c r="G89" s="46"/>
      <c r="I89" s="61" t="str">
        <f>IF(SUM(AF89:AJ89)=0,"",SUM(AF89:AJ89))</f>
        <v/>
      </c>
      <c r="J89" s="108" t="s">
        <v>12</v>
      </c>
      <c r="K89" s="45" t="str">
        <f>IFERROR(LARGE((AL89:CX89),1),"")</f>
        <v/>
      </c>
      <c r="L89" s="1" t="str">
        <f>IFERROR(LARGE((AL89:CX89),2),"")</f>
        <v/>
      </c>
      <c r="M89" s="1" t="str">
        <f>IFERROR(LARGE((AL89:CX89),3),"")</f>
        <v/>
      </c>
      <c r="N89" s="1" t="str">
        <f>IFERROR(LARGE((AL89:CX89),4),"")</f>
        <v/>
      </c>
      <c r="O89" s="46" t="str">
        <f>IFERROR(LARGE((AL89:CX89),5),"")</f>
        <v/>
      </c>
      <c r="P89" s="1"/>
      <c r="Q89" s="56"/>
      <c r="R89" s="57"/>
      <c r="T89" s="5">
        <f t="shared" ref="T89" si="263">IF(U88="","",1)</f>
        <v>1</v>
      </c>
      <c r="U89" s="126">
        <f t="shared" ref="U89" si="264">IF(U88="","",1)</f>
        <v>1</v>
      </c>
      <c r="V89" s="6">
        <f t="shared" ref="V89" si="265">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117"/>
      <c r="CZ89" s="60"/>
      <c r="DA89" s="46"/>
      <c r="DB89" s="88"/>
    </row>
    <row r="90" spans="2:106" s="39" customFormat="1" ht="8.5" customHeight="1" thickBot="1" x14ac:dyDescent="0.4">
      <c r="B90" s="102"/>
      <c r="C90" s="328"/>
      <c r="D90" s="107"/>
      <c r="E90" s="103"/>
      <c r="F90" s="115"/>
      <c r="G90" s="116"/>
      <c r="I90" s="95"/>
      <c r="K90" s="96"/>
      <c r="L90" s="93"/>
      <c r="M90" s="93"/>
      <c r="N90" s="93"/>
      <c r="O90" s="94"/>
      <c r="Q90" s="112"/>
      <c r="R90" s="113"/>
      <c r="T90" s="110">
        <f t="shared" ref="T90" si="266">IF(U88="","",1)</f>
        <v>1</v>
      </c>
      <c r="U90" s="93">
        <f t="shared" ref="U90" si="267">IF(U88="","",1)</f>
        <v>1</v>
      </c>
      <c r="V90" s="109">
        <f t="shared" ref="V90" si="268">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6"/>
      <c r="CY90" s="118"/>
      <c r="CZ90" s="158"/>
      <c r="DA90" s="97"/>
      <c r="DB90" s="105"/>
    </row>
    <row r="91" spans="2:106" ht="8.5" customHeight="1" thickTop="1" x14ac:dyDescent="0.35">
      <c r="B91" s="71"/>
      <c r="C91" s="327"/>
      <c r="D91" s="47"/>
      <c r="E91" s="60"/>
      <c r="G91" s="46"/>
      <c r="I91" s="61"/>
      <c r="K91" s="45"/>
      <c r="L91" s="1"/>
      <c r="M91" s="1"/>
      <c r="N91" s="1"/>
      <c r="O91" s="46"/>
      <c r="P91" s="1"/>
      <c r="Q91" s="56"/>
      <c r="R91" s="57"/>
      <c r="T91" s="5">
        <f t="shared" ref="T91" si="269">IF(U92="","",1)</f>
        <v>1</v>
      </c>
      <c r="U91" s="1">
        <f t="shared" ref="U91" si="270">IF(U92="","",1)</f>
        <v>1</v>
      </c>
      <c r="V91" s="6">
        <f t="shared" ref="V91" si="271">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5"/>
      <c r="CY91" s="117"/>
      <c r="CZ91" s="134"/>
      <c r="DA91" s="46"/>
      <c r="DB91" s="88"/>
    </row>
    <row r="92" spans="2:106" x14ac:dyDescent="0.35">
      <c r="B92" s="71"/>
      <c r="C92" s="327">
        <f>IF(AD92="Athlete Name","",AC92)</f>
        <v>20</v>
      </c>
      <c r="D92" s="47" t="str">
        <f t="shared" si="256"/>
        <v>Anne White</v>
      </c>
      <c r="E92" s="60"/>
      <c r="F92" s="1">
        <f>IF(COUNT(AL92:CX92)=0,"", COUNT(AL92:CX92))</f>
        <v>7</v>
      </c>
      <c r="G92" s="46">
        <f t="shared" ref="G92" si="272">_xlfn.IFS(F92="","",F92=1,1,F92=2,2,F92=3,3,F92=4,4,F92=5,5,F92&gt;5,5)</f>
        <v>5</v>
      </c>
      <c r="I92" s="61"/>
      <c r="J92" s="108" t="s">
        <v>7</v>
      </c>
      <c r="K92" s="45">
        <f>IFERROR(LARGE((AL92:CX92),1),"")</f>
        <v>626</v>
      </c>
      <c r="L92" s="1">
        <f>IFERROR(LARGE((AL92:CX92),2),"")</f>
        <v>622.4</v>
      </c>
      <c r="M92" s="1">
        <f>IFERROR(LARGE((AL92:CX92),3),"")</f>
        <v>620.1</v>
      </c>
      <c r="N92" s="1">
        <f>IFERROR(LARGE((AL92:CX92),4),"")</f>
        <v>619.29999999999995</v>
      </c>
      <c r="O92" s="46">
        <f>IFERROR(LARGE((AL92:CX92),5),"")</f>
        <v>619</v>
      </c>
      <c r="P92" s="1"/>
      <c r="Q92" s="56">
        <f t="shared" si="258"/>
        <v>621.36</v>
      </c>
      <c r="R92" s="57" t="str">
        <f t="shared" si="259"/>
        <v/>
      </c>
      <c r="T92" s="5">
        <f t="shared" ref="T92" si="273">IF(U92="","",1)</f>
        <v>1</v>
      </c>
      <c r="U92" s="4">
        <f t="shared" ref="U92" si="274">IF(SUM(Q92:R92)=0,"",SUM(Q92:R92))</f>
        <v>621.36</v>
      </c>
      <c r="V92" s="6">
        <f t="shared" ref="V92" si="275">IF(U92="","",1)</f>
        <v>1</v>
      </c>
      <c r="X92" s="60" t="str">
        <f t="shared" si="246"/>
        <v>Anne White</v>
      </c>
      <c r="Y92" s="46"/>
      <c r="Z92" s="76"/>
      <c r="AB92" s="82"/>
      <c r="AC92" s="45">
        <v>20</v>
      </c>
      <c r="AD92" s="60" t="s">
        <v>182</v>
      </c>
      <c r="AF92" s="45"/>
      <c r="AG92" s="1"/>
      <c r="AH92" s="1"/>
      <c r="AI92" s="1"/>
      <c r="AJ92" s="46"/>
      <c r="AK92" s="108"/>
      <c r="AL92" s="62" t="s">
        <v>7</v>
      </c>
      <c r="AM92" s="62">
        <v>620.1</v>
      </c>
      <c r="AN92" s="62">
        <v>626</v>
      </c>
      <c r="AO92" s="62" t="s">
        <v>7</v>
      </c>
      <c r="AP92" s="62" t="s">
        <v>7</v>
      </c>
      <c r="AQ92" s="62" t="s">
        <v>7</v>
      </c>
      <c r="AR92" s="62" t="s">
        <v>7</v>
      </c>
      <c r="AS92" s="62" t="s">
        <v>7</v>
      </c>
      <c r="AT92" s="62" t="s">
        <v>7</v>
      </c>
      <c r="AU92" s="62" t="s">
        <v>7</v>
      </c>
      <c r="AV92" s="62" t="s">
        <v>7</v>
      </c>
      <c r="AW92" s="62" t="s">
        <v>7</v>
      </c>
      <c r="AX92" s="62" t="s">
        <v>7</v>
      </c>
      <c r="AY92" s="62" t="s">
        <v>7</v>
      </c>
      <c r="AZ92" s="62">
        <v>617</v>
      </c>
      <c r="BA92" s="62" t="s">
        <v>7</v>
      </c>
      <c r="BB92" s="62" t="s">
        <v>7</v>
      </c>
      <c r="BC92" s="62" t="s">
        <v>7</v>
      </c>
      <c r="BD92" s="62" t="s">
        <v>7</v>
      </c>
      <c r="BE92" s="62" t="s">
        <v>7</v>
      </c>
      <c r="BF92" s="62" t="s">
        <v>7</v>
      </c>
      <c r="BG92" s="62" t="s">
        <v>7</v>
      </c>
      <c r="BH92" s="62">
        <v>622.4</v>
      </c>
      <c r="BI92" s="62">
        <v>619.29999999999995</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v>619</v>
      </c>
      <c r="CI92" s="62">
        <v>615</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117"/>
      <c r="CZ92" s="60" t="str">
        <f>IF(AD92="Athlete Name","",AD92)</f>
        <v>Anne White</v>
      </c>
      <c r="DA92" s="46">
        <v>20</v>
      </c>
      <c r="DB92" s="88"/>
    </row>
    <row r="93" spans="2:106" x14ac:dyDescent="0.35">
      <c r="B93" s="71"/>
      <c r="C93" s="327"/>
      <c r="D93" s="47"/>
      <c r="E93" s="60"/>
      <c r="G93" s="46"/>
      <c r="I93" s="61" t="str">
        <f>IF(SUM(AF93:AJ93)=0,"",SUM(AF93:AJ93))</f>
        <v/>
      </c>
      <c r="J93" s="108" t="s">
        <v>12</v>
      </c>
      <c r="K93" s="45" t="str">
        <f>IFERROR(LARGE((AL93:CX93),1),"")</f>
        <v/>
      </c>
      <c r="L93" s="1" t="str">
        <f>IFERROR(LARGE((AL93:CX93),2),"")</f>
        <v/>
      </c>
      <c r="M93" s="1" t="str">
        <f>IFERROR(LARGE((AL93:CX93),3),"")</f>
        <v/>
      </c>
      <c r="N93" s="1" t="str">
        <f>IFERROR(LARGE((AL93:CX93),4),"")</f>
        <v/>
      </c>
      <c r="O93" s="46" t="str">
        <f>IFERROR(LARGE((AL93:CX93),5),"")</f>
        <v/>
      </c>
      <c r="P93" s="1"/>
      <c r="Q93" s="56"/>
      <c r="R93" s="57"/>
      <c r="T93" s="5">
        <f t="shared" ref="T93" si="276">IF(U92="","",1)</f>
        <v>1</v>
      </c>
      <c r="U93" s="126">
        <f t="shared" ref="U93" si="277">IF(U92="","",1)</f>
        <v>1</v>
      </c>
      <c r="V93" s="6">
        <f t="shared" ref="V93" si="278">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117"/>
      <c r="CZ93" s="60"/>
      <c r="DA93" s="46"/>
      <c r="DB93" s="88"/>
    </row>
    <row r="94" spans="2:106" s="39" customFormat="1" ht="8.5" customHeight="1" thickBot="1" x14ac:dyDescent="0.4">
      <c r="B94" s="102"/>
      <c r="C94" s="328"/>
      <c r="D94" s="107"/>
      <c r="E94" s="103"/>
      <c r="F94" s="115"/>
      <c r="G94" s="116"/>
      <c r="I94" s="95"/>
      <c r="K94" s="96"/>
      <c r="L94" s="93"/>
      <c r="M94" s="93"/>
      <c r="N94" s="93"/>
      <c r="O94" s="94"/>
      <c r="Q94" s="112"/>
      <c r="R94" s="113"/>
      <c r="T94" s="110">
        <f t="shared" ref="T94" si="279">IF(U92="","",1)</f>
        <v>1</v>
      </c>
      <c r="U94" s="93">
        <f t="shared" ref="U94" si="280">IF(U92="","",1)</f>
        <v>1</v>
      </c>
      <c r="V94" s="109">
        <f t="shared" ref="V94" si="281">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2"/>
      <c r="CY94" s="118"/>
      <c r="CZ94" s="146"/>
      <c r="DA94" s="97"/>
      <c r="DB94" s="105"/>
    </row>
    <row r="95" spans="2:106" ht="8.5" customHeight="1" thickTop="1" x14ac:dyDescent="0.35">
      <c r="B95" s="71"/>
      <c r="C95" s="327"/>
      <c r="D95" s="47"/>
      <c r="E95" s="60"/>
      <c r="G95" s="46"/>
      <c r="I95" s="61"/>
      <c r="K95" s="45"/>
      <c r="L95" s="1"/>
      <c r="M95" s="1"/>
      <c r="N95" s="1"/>
      <c r="O95" s="46"/>
      <c r="P95" s="1"/>
      <c r="Q95" s="56"/>
      <c r="R95" s="57"/>
      <c r="T95" s="5">
        <f t="shared" ref="T95" si="282">IF(U96="","",1)</f>
        <v>1</v>
      </c>
      <c r="U95" s="1">
        <f t="shared" ref="U95" si="283">IF(U96="","",1)</f>
        <v>1</v>
      </c>
      <c r="V95" s="6">
        <f t="shared" ref="V95" si="284">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2"/>
      <c r="CY95" s="117"/>
      <c r="CZ95" s="149"/>
      <c r="DA95" s="46"/>
      <c r="DB95" s="88"/>
    </row>
    <row r="96" spans="2:106" x14ac:dyDescent="0.35">
      <c r="B96" s="71"/>
      <c r="C96" s="327">
        <f>IF(AD96="Athlete Name","",AC96)</f>
        <v>21</v>
      </c>
      <c r="D96" s="47" t="str">
        <f t="shared" si="256"/>
        <v>Marleigh Duncan</v>
      </c>
      <c r="E96" s="60"/>
      <c r="F96" s="1">
        <f>IF(COUNT(AL96:CX96)=0,"", COUNT(AL96:CX96))</f>
        <v>5</v>
      </c>
      <c r="G96" s="46">
        <f t="shared" ref="G96" si="285">_xlfn.IFS(F96="","",F96=1,1,F96=2,2,F96=3,3,F96=4,4,F96=5,5,F96&gt;5,5)</f>
        <v>5</v>
      </c>
      <c r="I96" s="61"/>
      <c r="J96" s="108" t="s">
        <v>7</v>
      </c>
      <c r="K96" s="45">
        <f>IFERROR(LARGE((AL96:CX96),1),"")</f>
        <v>623.6</v>
      </c>
      <c r="L96" s="1">
        <f>IFERROR(LARGE((AL96:CX96),2),"")</f>
        <v>622</v>
      </c>
      <c r="M96" s="1">
        <f>IFERROR(LARGE((AL96:CX96),3),"")</f>
        <v>621.20000000000005</v>
      </c>
      <c r="N96" s="1">
        <f>IFERROR(LARGE((AL96:CX96),4),"")</f>
        <v>620.20000000000005</v>
      </c>
      <c r="O96" s="46">
        <f>IFERROR(LARGE((AL96:CX96),5),"")</f>
        <v>619.4</v>
      </c>
      <c r="P96" s="1"/>
      <c r="Q96" s="56">
        <f t="shared" si="258"/>
        <v>621.28</v>
      </c>
      <c r="R96" s="57" t="str">
        <f t="shared" si="259"/>
        <v/>
      </c>
      <c r="T96" s="5">
        <f t="shared" ref="T96" si="286">IF(U96="","",1)</f>
        <v>1</v>
      </c>
      <c r="U96" s="4">
        <f t="shared" ref="U96" si="287">IF(SUM(Q96:R96)=0,"",SUM(Q96:R96))</f>
        <v>621.28</v>
      </c>
      <c r="V96" s="6">
        <f t="shared" ref="V96" si="288">IF(U96="","",1)</f>
        <v>1</v>
      </c>
      <c r="X96" s="60" t="str">
        <f t="shared" si="246"/>
        <v>Marleigh Duncan</v>
      </c>
      <c r="Y96" s="46"/>
      <c r="Z96" s="76"/>
      <c r="AB96" s="82"/>
      <c r="AC96" s="45">
        <v>21</v>
      </c>
      <c r="AD96" s="60" t="s">
        <v>184</v>
      </c>
      <c r="AF96" s="45"/>
      <c r="AG96" s="1"/>
      <c r="AH96" s="1"/>
      <c r="AI96" s="1"/>
      <c r="AJ96" s="46"/>
      <c r="AK96" s="108"/>
      <c r="AL96" s="62" t="s">
        <v>7</v>
      </c>
      <c r="AM96" s="62">
        <v>621.20000000000005</v>
      </c>
      <c r="AN96" s="62">
        <v>619.4</v>
      </c>
      <c r="AO96" s="62" t="s">
        <v>7</v>
      </c>
      <c r="AP96" s="62" t="s">
        <v>7</v>
      </c>
      <c r="AQ96" s="62" t="s">
        <v>7</v>
      </c>
      <c r="AR96" s="62" t="s">
        <v>7</v>
      </c>
      <c r="AS96" s="62" t="s">
        <v>7</v>
      </c>
      <c r="AT96" s="62" t="s">
        <v>7</v>
      </c>
      <c r="AU96" s="62" t="s">
        <v>7</v>
      </c>
      <c r="AV96" s="62" t="s">
        <v>7</v>
      </c>
      <c r="AW96" s="62" t="s">
        <v>7</v>
      </c>
      <c r="AX96" s="62">
        <v>622</v>
      </c>
      <c r="AY96" s="62" t="s">
        <v>7</v>
      </c>
      <c r="AZ96" s="62" t="s">
        <v>7</v>
      </c>
      <c r="BA96" s="62" t="s">
        <v>7</v>
      </c>
      <c r="BB96" s="62" t="s">
        <v>7</v>
      </c>
      <c r="BC96" s="62" t="s">
        <v>7</v>
      </c>
      <c r="BD96" s="62" t="s">
        <v>7</v>
      </c>
      <c r="BE96" s="62" t="s">
        <v>7</v>
      </c>
      <c r="BF96" s="62" t="s">
        <v>7</v>
      </c>
      <c r="BG96" s="62" t="s">
        <v>7</v>
      </c>
      <c r="BH96" s="62">
        <v>623.6</v>
      </c>
      <c r="BI96" s="62">
        <v>620.20000000000005</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62" t="s">
        <v>7</v>
      </c>
      <c r="CQ96" s="62" t="s">
        <v>7</v>
      </c>
      <c r="CR96" s="62" t="s">
        <v>7</v>
      </c>
      <c r="CS96" s="62" t="s">
        <v>7</v>
      </c>
      <c r="CT96" s="62" t="s">
        <v>7</v>
      </c>
      <c r="CU96" s="62" t="s">
        <v>7</v>
      </c>
      <c r="CV96" s="62" t="s">
        <v>7</v>
      </c>
      <c r="CW96" s="62" t="s">
        <v>7</v>
      </c>
      <c r="CX96" s="62" t="s">
        <v>7</v>
      </c>
      <c r="CY96" s="117"/>
      <c r="CZ96" s="60" t="str">
        <f>IF(AD96="Athlete Name","",AD96)</f>
        <v>Marleigh Duncan</v>
      </c>
      <c r="DA96" s="46">
        <v>21</v>
      </c>
      <c r="DB96" s="88"/>
    </row>
    <row r="97" spans="2:106" x14ac:dyDescent="0.35">
      <c r="B97" s="71"/>
      <c r="C97" s="327"/>
      <c r="D97" s="47"/>
      <c r="E97" s="60"/>
      <c r="G97" s="46"/>
      <c r="I97" s="61" t="str">
        <f>IF(SUM(AF97:AJ97)=0,"",SUM(AF97:AJ97))</f>
        <v/>
      </c>
      <c r="J97" s="108" t="s">
        <v>12</v>
      </c>
      <c r="K97" s="45" t="str">
        <f>IFERROR(LARGE((AL97:CX97),1),"")</f>
        <v/>
      </c>
      <c r="L97" s="1" t="str">
        <f>IFERROR(LARGE((AL97:CX97),2),"")</f>
        <v/>
      </c>
      <c r="M97" s="1" t="str">
        <f>IFERROR(LARGE((AL97:CX97),3),"")</f>
        <v/>
      </c>
      <c r="N97" s="1" t="str">
        <f>IFERROR(LARGE((AL97:CX97),4),"")</f>
        <v/>
      </c>
      <c r="O97" s="46" t="str">
        <f>IFERROR(LARGE((AL97:CX97),5),"")</f>
        <v/>
      </c>
      <c r="P97" s="1"/>
      <c r="Q97" s="56"/>
      <c r="R97" s="57"/>
      <c r="T97" s="5">
        <f t="shared" ref="T97" si="289">IF(U96="","",1)</f>
        <v>1</v>
      </c>
      <c r="U97" s="126">
        <f t="shared" ref="U97" si="290">IF(U96="","",1)</f>
        <v>1</v>
      </c>
      <c r="V97" s="6">
        <f t="shared" ref="V97" si="29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117"/>
      <c r="CZ97" s="60"/>
      <c r="DA97" s="46"/>
      <c r="DB97" s="88"/>
    </row>
    <row r="98" spans="2:106" s="39" customFormat="1" ht="8.5" customHeight="1" thickBot="1" x14ac:dyDescent="0.4">
      <c r="B98" s="102"/>
      <c r="C98" s="328"/>
      <c r="D98" s="107"/>
      <c r="E98" s="103"/>
      <c r="F98" s="115"/>
      <c r="G98" s="116"/>
      <c r="I98" s="95"/>
      <c r="K98" s="96"/>
      <c r="L98" s="93"/>
      <c r="M98" s="93"/>
      <c r="N98" s="93"/>
      <c r="O98" s="94"/>
      <c r="Q98" s="112"/>
      <c r="R98" s="113"/>
      <c r="T98" s="110">
        <f t="shared" ref="T98" si="292">IF(U96="","",1)</f>
        <v>1</v>
      </c>
      <c r="U98" s="93">
        <f t="shared" ref="U98" si="293">IF(U96="","",1)</f>
        <v>1</v>
      </c>
      <c r="V98" s="109">
        <f t="shared" ref="V98" si="29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6"/>
      <c r="CY98" s="118"/>
      <c r="CZ98" s="158"/>
      <c r="DA98" s="97"/>
      <c r="DB98" s="105"/>
    </row>
    <row r="99" spans="2:106" ht="8.5" customHeight="1" thickTop="1" x14ac:dyDescent="0.35">
      <c r="B99" s="71"/>
      <c r="C99" s="327"/>
      <c r="D99" s="47"/>
      <c r="E99" s="60"/>
      <c r="G99" s="46"/>
      <c r="I99" s="61"/>
      <c r="K99" s="45"/>
      <c r="L99" s="1"/>
      <c r="M99" s="1"/>
      <c r="N99" s="1"/>
      <c r="O99" s="46"/>
      <c r="P99" s="1"/>
      <c r="Q99" s="56"/>
      <c r="R99" s="57"/>
      <c r="T99" s="5">
        <f t="shared" ref="T99" si="295">IF(U100="","",1)</f>
        <v>1</v>
      </c>
      <c r="U99" s="1">
        <f t="shared" ref="U99" si="296">IF(U100="","",1)</f>
        <v>1</v>
      </c>
      <c r="V99" s="6">
        <f t="shared" ref="V99" si="297">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5"/>
      <c r="CY99" s="117"/>
      <c r="CZ99" s="134"/>
      <c r="DA99" s="46"/>
      <c r="DB99" s="88"/>
    </row>
    <row r="100" spans="2:106" x14ac:dyDescent="0.35">
      <c r="B100" s="71"/>
      <c r="C100" s="327">
        <f>IF(AD100="Athlete Name","",AC100)</f>
        <v>22</v>
      </c>
      <c r="D100" s="47" t="str">
        <f t="shared" si="256"/>
        <v>Martina Gratz</v>
      </c>
      <c r="E100" s="60"/>
      <c r="F100" s="1">
        <f>IF(COUNT(AL100:CX100)=0,"", COUNT(AL100:CX100))</f>
        <v>6</v>
      </c>
      <c r="G100" s="46">
        <f t="shared" ref="G100" si="298">_xlfn.IFS(F100="","",F100=1,1,F100=2,2,F100=3,3,F100=4,4,F100=5,5,F100&gt;5,5)</f>
        <v>5</v>
      </c>
      <c r="I100" s="61"/>
      <c r="J100" s="108" t="s">
        <v>7</v>
      </c>
      <c r="K100" s="45">
        <f>IFERROR(LARGE((AL100:CX100),1),"")</f>
        <v>624.5</v>
      </c>
      <c r="L100" s="1">
        <f>IFERROR(LARGE((AL100:CX100),2),"")</f>
        <v>623.4</v>
      </c>
      <c r="M100" s="1">
        <f>IFERROR(LARGE((AL100:CX100),3),"")</f>
        <v>623</v>
      </c>
      <c r="N100" s="1">
        <f>IFERROR(LARGE((AL100:CX100),4),"")</f>
        <v>620.5</v>
      </c>
      <c r="O100" s="46">
        <f>IFERROR(LARGE((AL100:CX100),5),"")</f>
        <v>619.9</v>
      </c>
      <c r="P100" s="1"/>
      <c r="Q100" s="56">
        <f t="shared" si="258"/>
        <v>622.26</v>
      </c>
      <c r="R100" s="57" t="str">
        <f t="shared" si="259"/>
        <v/>
      </c>
      <c r="T100" s="5">
        <f t="shared" ref="T100" si="299">IF(U100="","",1)</f>
        <v>1</v>
      </c>
      <c r="U100" s="4">
        <f t="shared" ref="U100" si="300">IF(SUM(Q100:R100)=0,"",SUM(Q100:R100))</f>
        <v>622.26</v>
      </c>
      <c r="V100" s="6">
        <f t="shared" ref="V100" si="301">IF(U100="","",1)</f>
        <v>1</v>
      </c>
      <c r="X100" s="60" t="str">
        <f t="shared" si="246"/>
        <v>Martina Gratz</v>
      </c>
      <c r="Y100" s="46"/>
      <c r="Z100" s="76"/>
      <c r="AB100" s="82"/>
      <c r="AC100" s="45">
        <v>22</v>
      </c>
      <c r="AD100" s="60" t="s">
        <v>186</v>
      </c>
      <c r="AF100" s="45"/>
      <c r="AG100" s="1"/>
      <c r="AH100" s="1"/>
      <c r="AI100" s="1"/>
      <c r="AJ100" s="46"/>
      <c r="AK100" s="108"/>
      <c r="AL100" s="62" t="s">
        <v>7</v>
      </c>
      <c r="AM100" s="62">
        <v>624.5</v>
      </c>
      <c r="AN100" s="62">
        <v>623</v>
      </c>
      <c r="AO100" s="62">
        <v>619.9</v>
      </c>
      <c r="AP100" s="62" t="s">
        <v>7</v>
      </c>
      <c r="AQ100" s="62" t="s">
        <v>7</v>
      </c>
      <c r="AR100" s="62" t="s">
        <v>7</v>
      </c>
      <c r="AS100" s="62" t="s">
        <v>7</v>
      </c>
      <c r="AT100" s="62" t="s">
        <v>7</v>
      </c>
      <c r="AU100" s="62" t="s">
        <v>7</v>
      </c>
      <c r="AV100" s="62" t="s">
        <v>7</v>
      </c>
      <c r="AW100" s="62" t="s">
        <v>7</v>
      </c>
      <c r="AX100" s="62">
        <v>623.4</v>
      </c>
      <c r="AY100" s="62" t="s">
        <v>7</v>
      </c>
      <c r="AZ100" s="62" t="s">
        <v>7</v>
      </c>
      <c r="BA100" s="62" t="s">
        <v>7</v>
      </c>
      <c r="BB100" s="62" t="s">
        <v>7</v>
      </c>
      <c r="BC100" s="62" t="s">
        <v>7</v>
      </c>
      <c r="BD100" s="62" t="s">
        <v>7</v>
      </c>
      <c r="BE100" s="62" t="s">
        <v>7</v>
      </c>
      <c r="BF100" s="62" t="s">
        <v>7</v>
      </c>
      <c r="BG100" s="62" t="s">
        <v>7</v>
      </c>
      <c r="BH100" s="62">
        <v>620.5</v>
      </c>
      <c r="BI100" s="62">
        <v>619.70000000000005</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62" t="s">
        <v>7</v>
      </c>
      <c r="CQ100" s="62" t="s">
        <v>7</v>
      </c>
      <c r="CR100" s="62" t="s">
        <v>7</v>
      </c>
      <c r="CS100" s="62" t="s">
        <v>7</v>
      </c>
      <c r="CT100" s="62" t="s">
        <v>7</v>
      </c>
      <c r="CU100" s="62" t="s">
        <v>7</v>
      </c>
      <c r="CV100" s="62" t="s">
        <v>7</v>
      </c>
      <c r="CW100" s="62" t="s">
        <v>7</v>
      </c>
      <c r="CX100" s="62" t="s">
        <v>7</v>
      </c>
      <c r="CY100" s="117"/>
      <c r="CZ100" s="60" t="str">
        <f>IF(AD100="Athlete Name","",AD100)</f>
        <v>Martina Gratz</v>
      </c>
      <c r="DA100" s="46">
        <v>24</v>
      </c>
      <c r="DB100" s="88"/>
    </row>
    <row r="101" spans="2:106" x14ac:dyDescent="0.35">
      <c r="B101" s="71"/>
      <c r="C101" s="327"/>
      <c r="D101" s="47"/>
      <c r="E101" s="60"/>
      <c r="G101" s="46"/>
      <c r="I101" s="61" t="str">
        <f>IF(SUM(AF101:AJ101)=0,"",SUM(AF101:AJ101))</f>
        <v/>
      </c>
      <c r="J101" s="108" t="s">
        <v>12</v>
      </c>
      <c r="K101" s="45" t="str">
        <f>IFERROR(LARGE((AL101:CX101),1),"")</f>
        <v/>
      </c>
      <c r="L101" s="1" t="str">
        <f>IFERROR(LARGE((AL101:CX101),2),"")</f>
        <v/>
      </c>
      <c r="M101" s="1" t="str">
        <f>IFERROR(LARGE((AL101:CX101),3),"")</f>
        <v/>
      </c>
      <c r="N101" s="1" t="str">
        <f>IFERROR(LARGE((AL101:CX101),4),"")</f>
        <v/>
      </c>
      <c r="O101" s="46" t="str">
        <f>IFERROR(LARGE((AL101:CX101),5),"")</f>
        <v/>
      </c>
      <c r="P101" s="1"/>
      <c r="Q101" s="56"/>
      <c r="R101" s="57"/>
      <c r="T101" s="5">
        <f t="shared" ref="T101" si="302">IF(U100="","",1)</f>
        <v>1</v>
      </c>
      <c r="U101" s="126">
        <f t="shared" ref="U101" si="303">IF(U100="","",1)</f>
        <v>1</v>
      </c>
      <c r="V101" s="6">
        <f t="shared" ref="V101" si="304">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117"/>
      <c r="CZ101" s="60"/>
      <c r="DA101" s="46"/>
      <c r="DB101" s="88"/>
    </row>
    <row r="102" spans="2:106" s="39" customFormat="1" ht="8.5" customHeight="1" thickBot="1" x14ac:dyDescent="0.4">
      <c r="B102" s="102"/>
      <c r="C102" s="328"/>
      <c r="D102" s="107"/>
      <c r="E102" s="103"/>
      <c r="F102" s="115"/>
      <c r="G102" s="116"/>
      <c r="I102" s="95"/>
      <c r="K102" s="96"/>
      <c r="L102" s="93"/>
      <c r="M102" s="93"/>
      <c r="N102" s="93"/>
      <c r="O102" s="94"/>
      <c r="Q102" s="112"/>
      <c r="R102" s="113"/>
      <c r="T102" s="110">
        <f t="shared" ref="T102" si="305">IF(U100="","",1)</f>
        <v>1</v>
      </c>
      <c r="U102" s="93">
        <f t="shared" ref="U102" si="306">IF(U100="","",1)</f>
        <v>1</v>
      </c>
      <c r="V102" s="109">
        <f t="shared" ref="V102" si="307">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2"/>
      <c r="CY102" s="118"/>
      <c r="CZ102" s="146"/>
      <c r="DA102" s="97"/>
      <c r="DB102" s="105"/>
    </row>
    <row r="103" spans="2:106" ht="8.5" customHeight="1" thickTop="1" x14ac:dyDescent="0.35">
      <c r="B103" s="71"/>
      <c r="C103" s="327"/>
      <c r="D103" s="47"/>
      <c r="E103" s="60"/>
      <c r="G103" s="46"/>
      <c r="I103" s="61"/>
      <c r="K103" s="45"/>
      <c r="L103" s="1"/>
      <c r="M103" s="1"/>
      <c r="N103" s="1"/>
      <c r="O103" s="46"/>
      <c r="P103" s="1"/>
      <c r="Q103" s="56"/>
      <c r="R103" s="57"/>
      <c r="T103" s="5">
        <f t="shared" ref="T103" si="308">IF(U104="","",1)</f>
        <v>1</v>
      </c>
      <c r="U103" s="1">
        <f t="shared" ref="U103" si="309">IF(U104="","",1)</f>
        <v>1</v>
      </c>
      <c r="V103" s="6">
        <f t="shared" ref="V103" si="310">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2"/>
      <c r="CY103" s="117"/>
      <c r="CZ103" s="149"/>
      <c r="DA103" s="46"/>
      <c r="DB103" s="88"/>
    </row>
    <row r="104" spans="2:106" x14ac:dyDescent="0.35">
      <c r="B104" s="71"/>
      <c r="C104" s="327">
        <f>IF(AD104="Athlete Name","",AC104)</f>
        <v>23</v>
      </c>
      <c r="D104" s="47" t="str">
        <f t="shared" si="256"/>
        <v>Kristen Derting</v>
      </c>
      <c r="E104" s="60"/>
      <c r="F104" s="1">
        <f>IF(COUNT(AL104:CX104)=0,"", COUNT(AL104:CX104))</f>
        <v>9</v>
      </c>
      <c r="G104" s="46">
        <f t="shared" ref="G104" si="311">_xlfn.IFS(F104="","",F104=1,1,F104=2,2,F104=3,3,F104=4,4,F104=5,5,F104&gt;5,5)</f>
        <v>5</v>
      </c>
      <c r="I104" s="61"/>
      <c r="J104" s="108" t="s">
        <v>7</v>
      </c>
      <c r="K104" s="45">
        <f>IFERROR(LARGE((AL104:CX104),1),"")</f>
        <v>628.9</v>
      </c>
      <c r="L104" s="1">
        <f>IFERROR(LARGE((AL104:CX104),2),"")</f>
        <v>626.79999999999995</v>
      </c>
      <c r="M104" s="1">
        <f>IFERROR(LARGE((AL104:CX104),3),"")</f>
        <v>624.9</v>
      </c>
      <c r="N104" s="1">
        <f>IFERROR(LARGE((AL104:CX104),4),"")</f>
        <v>622.1</v>
      </c>
      <c r="O104" s="46">
        <f>IFERROR(LARGE((AL104:CX104),5),"")</f>
        <v>621.70000000000005</v>
      </c>
      <c r="P104" s="1"/>
      <c r="Q104" s="56">
        <f t="shared" si="258"/>
        <v>624.87999999999988</v>
      </c>
      <c r="R104" s="57" t="str">
        <f t="shared" si="259"/>
        <v/>
      </c>
      <c r="T104" s="5">
        <f t="shared" ref="T104" si="312">IF(U104="","",1)</f>
        <v>1</v>
      </c>
      <c r="U104" s="4">
        <f t="shared" ref="U104" si="313">IF(SUM(Q104:R104)=0,"",SUM(Q104:R104))</f>
        <v>624.87999999999988</v>
      </c>
      <c r="V104" s="6">
        <f t="shared" ref="V104" si="314">IF(U104="","",1)</f>
        <v>1</v>
      </c>
      <c r="X104" s="60" t="str">
        <f t="shared" si="246"/>
        <v>Kristen Derting</v>
      </c>
      <c r="Y104" s="46"/>
      <c r="Z104" s="76"/>
      <c r="AB104" s="82"/>
      <c r="AC104" s="45">
        <v>23</v>
      </c>
      <c r="AD104" s="60" t="s">
        <v>187</v>
      </c>
      <c r="AF104" s="45"/>
      <c r="AG104" s="1"/>
      <c r="AH104" s="1"/>
      <c r="AI104" s="1"/>
      <c r="AJ104" s="46"/>
      <c r="AK104" s="108"/>
      <c r="AL104" s="62" t="s">
        <v>7</v>
      </c>
      <c r="AM104" s="62">
        <v>619.5</v>
      </c>
      <c r="AN104" s="62">
        <v>626.79999999999995</v>
      </c>
      <c r="AO104" s="62">
        <v>621.70000000000005</v>
      </c>
      <c r="AP104" s="62" t="s">
        <v>7</v>
      </c>
      <c r="AQ104" s="62" t="s">
        <v>7</v>
      </c>
      <c r="AR104" s="62" t="s">
        <v>7</v>
      </c>
      <c r="AS104" s="62" t="s">
        <v>7</v>
      </c>
      <c r="AT104" s="62" t="s">
        <v>7</v>
      </c>
      <c r="AU104" s="62" t="s">
        <v>7</v>
      </c>
      <c r="AV104" s="62" t="s">
        <v>7</v>
      </c>
      <c r="AW104" s="62" t="s">
        <v>7</v>
      </c>
      <c r="AX104" s="62">
        <v>621.29999999999995</v>
      </c>
      <c r="AY104" s="62" t="s">
        <v>7</v>
      </c>
      <c r="AZ104" s="62" t="s">
        <v>7</v>
      </c>
      <c r="BA104" s="62">
        <v>628.9</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v>624.9</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t="s">
        <v>7</v>
      </c>
      <c r="CC104" s="62" t="s">
        <v>7</v>
      </c>
      <c r="CD104" s="62" t="s">
        <v>7</v>
      </c>
      <c r="CE104" s="62" t="s">
        <v>7</v>
      </c>
      <c r="CF104" s="62" t="s">
        <v>7</v>
      </c>
      <c r="CG104" s="62">
        <v>620.4</v>
      </c>
      <c r="CH104" s="62">
        <v>621.29999999999995</v>
      </c>
      <c r="CI104" s="62">
        <v>622.1</v>
      </c>
      <c r="CJ104" s="62" t="s">
        <v>7</v>
      </c>
      <c r="CK104" s="62" t="s">
        <v>7</v>
      </c>
      <c r="CL104" s="62" t="s">
        <v>7</v>
      </c>
      <c r="CM104" s="62" t="s">
        <v>7</v>
      </c>
      <c r="CN104" s="62" t="s">
        <v>7</v>
      </c>
      <c r="CO104" s="62" t="s">
        <v>7</v>
      </c>
      <c r="CP104" s="62" t="s">
        <v>7</v>
      </c>
      <c r="CQ104" s="62" t="s">
        <v>7</v>
      </c>
      <c r="CR104" s="62" t="s">
        <v>7</v>
      </c>
      <c r="CS104" s="62" t="s">
        <v>7</v>
      </c>
      <c r="CT104" s="62" t="s">
        <v>7</v>
      </c>
      <c r="CU104" s="62" t="s">
        <v>7</v>
      </c>
      <c r="CV104" s="62" t="s">
        <v>7</v>
      </c>
      <c r="CW104" s="62" t="s">
        <v>7</v>
      </c>
      <c r="CX104" s="62" t="s">
        <v>7</v>
      </c>
      <c r="CY104" s="117"/>
      <c r="CZ104" s="60" t="str">
        <f>IF(AD104="Athlete Name","",AD104)</f>
        <v>Kristen Derting</v>
      </c>
      <c r="DA104" s="46">
        <v>25</v>
      </c>
      <c r="DB104" s="88"/>
    </row>
    <row r="105" spans="2:106" x14ac:dyDescent="0.35">
      <c r="B105" s="71"/>
      <c r="C105" s="327"/>
      <c r="D105" s="47"/>
      <c r="E105" s="60"/>
      <c r="G105" s="46"/>
      <c r="I105" s="61" t="str">
        <f>IF(SUM(AF105:AJ105)=0,"",SUM(AF105:AJ105))</f>
        <v/>
      </c>
      <c r="J105" s="108" t="s">
        <v>12</v>
      </c>
      <c r="K105" s="45" t="str">
        <f>IFERROR(LARGE((AL105:CX105),1),"")</f>
        <v/>
      </c>
      <c r="L105" s="1" t="str">
        <f>IFERROR(LARGE((AL105:CX105),2),"")</f>
        <v/>
      </c>
      <c r="M105" s="1" t="str">
        <f>IFERROR(LARGE((AL105:CX105),3),"")</f>
        <v/>
      </c>
      <c r="N105" s="1" t="str">
        <f>IFERROR(LARGE((AL105:CX105),4),"")</f>
        <v/>
      </c>
      <c r="O105" s="46" t="str">
        <f>IFERROR(LARGE((AL105:CX105),5),"")</f>
        <v/>
      </c>
      <c r="P105" s="1"/>
      <c r="Q105" s="56"/>
      <c r="R105" s="57"/>
      <c r="T105" s="5">
        <f t="shared" ref="T105" si="315">IF(U104="","",1)</f>
        <v>1</v>
      </c>
      <c r="U105" s="126">
        <f t="shared" ref="U105" si="316">IF(U104="","",1)</f>
        <v>1</v>
      </c>
      <c r="V105" s="6">
        <f t="shared" ref="V105" si="317">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117"/>
      <c r="CZ105" s="60"/>
      <c r="DA105" s="46"/>
      <c r="DB105" s="88"/>
    </row>
    <row r="106" spans="2:106" s="39" customFormat="1" ht="8.5" customHeight="1" thickBot="1" x14ac:dyDescent="0.4">
      <c r="B106" s="102"/>
      <c r="C106" s="328"/>
      <c r="D106" s="107"/>
      <c r="E106" s="103"/>
      <c r="F106" s="115"/>
      <c r="G106" s="116"/>
      <c r="I106" s="95"/>
      <c r="K106" s="96"/>
      <c r="L106" s="93"/>
      <c r="M106" s="93"/>
      <c r="N106" s="93"/>
      <c r="O106" s="94"/>
      <c r="Q106" s="112"/>
      <c r="R106" s="113"/>
      <c r="T106" s="110">
        <f t="shared" ref="T106" si="318">IF(U104="","",1)</f>
        <v>1</v>
      </c>
      <c r="U106" s="93">
        <f t="shared" ref="U106" si="319">IF(U104="","",1)</f>
        <v>1</v>
      </c>
      <c r="V106" s="109">
        <f t="shared" ref="V106" si="320">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6"/>
      <c r="CY106" s="118"/>
      <c r="CZ106" s="158"/>
      <c r="DA106" s="97"/>
      <c r="DB106" s="105"/>
    </row>
    <row r="107" spans="2:106" ht="8.5" customHeight="1" thickTop="1" x14ac:dyDescent="0.35">
      <c r="B107" s="71"/>
      <c r="C107" s="327"/>
      <c r="D107" s="47"/>
      <c r="E107" s="60"/>
      <c r="G107" s="46"/>
      <c r="I107" s="61"/>
      <c r="K107" s="45"/>
      <c r="L107" s="1"/>
      <c r="M107" s="1"/>
      <c r="N107" s="1"/>
      <c r="O107" s="46"/>
      <c r="P107" s="1"/>
      <c r="Q107" s="56"/>
      <c r="R107" s="57"/>
      <c r="T107" s="5">
        <f t="shared" ref="T107" si="321">IF(U108="","",1)</f>
        <v>1</v>
      </c>
      <c r="U107" s="1">
        <f t="shared" ref="U107" si="322">IF(U108="","",1)</f>
        <v>1</v>
      </c>
      <c r="V107" s="6">
        <f t="shared" ref="V107" si="323">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5"/>
      <c r="CY107" s="117"/>
      <c r="CZ107" s="134"/>
      <c r="DA107" s="46"/>
      <c r="DB107" s="88"/>
    </row>
    <row r="108" spans="2:106" x14ac:dyDescent="0.35">
      <c r="B108" s="71"/>
      <c r="C108" s="327">
        <f>IF(AD108="Athlete Name","",AC108)</f>
        <v>24</v>
      </c>
      <c r="D108" s="47" t="str">
        <f t="shared" si="256"/>
        <v>Clarissa Layland</v>
      </c>
      <c r="E108" s="60"/>
      <c r="F108" s="1">
        <f>IF(COUNT(AL108:CX108)=0,"", COUNT(AL108:CX108))</f>
        <v>4</v>
      </c>
      <c r="G108" s="46">
        <f t="shared" ref="G108" si="324">_xlfn.IFS(F108="","",F108=1,1,F108=2,2,F108=3,3,F108=4,4,F108=5,5,F108&gt;5,5)</f>
        <v>4</v>
      </c>
      <c r="I108" s="61"/>
      <c r="J108" s="108" t="s">
        <v>7</v>
      </c>
      <c r="K108" s="45">
        <f>IFERROR(LARGE((AL108:CX108),1),"")</f>
        <v>624.79999999999995</v>
      </c>
      <c r="L108" s="1">
        <f>IFERROR(LARGE((AL108:CX108),2),"")</f>
        <v>621.4</v>
      </c>
      <c r="M108" s="1">
        <f>IFERROR(LARGE((AL108:CX108),3),"")</f>
        <v>621.29999999999995</v>
      </c>
      <c r="N108" s="1">
        <f>IFERROR(LARGE((AL108:CX108),4),"")</f>
        <v>620.70000000000005</v>
      </c>
      <c r="O108" s="46" t="str">
        <f>IFERROR(LARGE((AL108:CX108),5),"")</f>
        <v/>
      </c>
      <c r="P108" s="1"/>
      <c r="Q108" s="56">
        <f t="shared" si="258"/>
        <v>622.04999999999995</v>
      </c>
      <c r="R108" s="57" t="str">
        <f t="shared" si="259"/>
        <v/>
      </c>
      <c r="T108" s="5">
        <f t="shared" ref="T108" si="325">IF(U108="","",1)</f>
        <v>1</v>
      </c>
      <c r="U108" s="4">
        <f t="shared" ref="U108" si="326">IF(SUM(Q108:R108)=0,"",SUM(Q108:R108))</f>
        <v>622.04999999999995</v>
      </c>
      <c r="V108" s="6">
        <f t="shared" ref="V108" si="327">IF(U108="","",1)</f>
        <v>1</v>
      </c>
      <c r="X108" s="60" t="str">
        <f t="shared" si="246"/>
        <v>Clarissa Layland</v>
      </c>
      <c r="Y108" s="46"/>
      <c r="Z108" s="76"/>
      <c r="AB108" s="82"/>
      <c r="AC108" s="45">
        <v>24</v>
      </c>
      <c r="AD108" s="60" t="s">
        <v>189</v>
      </c>
      <c r="AF108" s="45"/>
      <c r="AG108" s="1"/>
      <c r="AH108" s="1"/>
      <c r="AI108" s="1"/>
      <c r="AJ108" s="46"/>
      <c r="AK108" s="108"/>
      <c r="AL108" s="62" t="s">
        <v>7</v>
      </c>
      <c r="AM108" s="62">
        <v>620.70000000000005</v>
      </c>
      <c r="AN108" s="62">
        <v>621.4</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v>624.79999999999995</v>
      </c>
      <c r="BU108" s="62">
        <v>621.29999999999995</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117"/>
      <c r="CZ108" s="60" t="str">
        <f>IF(AD108="Athlete Name","",AD108)</f>
        <v>Clarissa Layland</v>
      </c>
      <c r="DA108" s="46">
        <v>26</v>
      </c>
      <c r="DB108" s="88"/>
    </row>
    <row r="109" spans="2:106" x14ac:dyDescent="0.35">
      <c r="B109" s="71"/>
      <c r="C109" s="327"/>
      <c r="D109" s="47"/>
      <c r="E109" s="60"/>
      <c r="G109" s="46"/>
      <c r="I109" s="61" t="str">
        <f>IF(SUM(AF109:AJ109)=0,"",SUM(AF109:AJ109))</f>
        <v/>
      </c>
      <c r="J109" s="108" t="s">
        <v>12</v>
      </c>
      <c r="K109" s="45" t="str">
        <f>IFERROR(LARGE((AL109:CX109),1),"")</f>
        <v/>
      </c>
      <c r="L109" s="1" t="str">
        <f>IFERROR(LARGE((AL109:CX109),2),"")</f>
        <v/>
      </c>
      <c r="M109" s="1" t="str">
        <f>IFERROR(LARGE((AL109:CX109),3),"")</f>
        <v/>
      </c>
      <c r="N109" s="1" t="str">
        <f>IFERROR(LARGE((AL109:CX109),4),"")</f>
        <v/>
      </c>
      <c r="O109" s="46" t="str">
        <f>IFERROR(LARGE((AL109:CX109),5),"")</f>
        <v/>
      </c>
      <c r="P109" s="1"/>
      <c r="Q109" s="56"/>
      <c r="R109" s="57"/>
      <c r="T109" s="5">
        <f t="shared" ref="T109" si="328">IF(U108="","",1)</f>
        <v>1</v>
      </c>
      <c r="U109" s="126">
        <f t="shared" ref="U109" si="329">IF(U108="","",1)</f>
        <v>1</v>
      </c>
      <c r="V109" s="6">
        <f t="shared" ref="V109" si="33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117"/>
      <c r="CZ109" s="60"/>
      <c r="DA109" s="46"/>
      <c r="DB109" s="88"/>
    </row>
    <row r="110" spans="2:106" s="39" customFormat="1" ht="8.5" customHeight="1" thickBot="1" x14ac:dyDescent="0.4">
      <c r="B110" s="102"/>
      <c r="C110" s="328"/>
      <c r="D110" s="107"/>
      <c r="E110" s="103"/>
      <c r="F110" s="115"/>
      <c r="G110" s="116"/>
      <c r="I110" s="95"/>
      <c r="K110" s="96"/>
      <c r="L110" s="93"/>
      <c r="M110" s="93"/>
      <c r="N110" s="93"/>
      <c r="O110" s="94"/>
      <c r="Q110" s="112"/>
      <c r="R110" s="113"/>
      <c r="T110" s="110">
        <f t="shared" ref="T110" si="331">IF(U108="","",1)</f>
        <v>1</v>
      </c>
      <c r="U110" s="93">
        <f t="shared" ref="U110" si="332">IF(U108="","",1)</f>
        <v>1</v>
      </c>
      <c r="V110" s="109">
        <f t="shared" ref="V110" si="33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2"/>
      <c r="CY110" s="118"/>
      <c r="CZ110" s="146"/>
      <c r="DA110" s="97"/>
      <c r="DB110" s="105"/>
    </row>
    <row r="111" spans="2:106" ht="8.5" customHeight="1" thickTop="1" x14ac:dyDescent="0.35">
      <c r="B111" s="71"/>
      <c r="C111" s="327"/>
      <c r="D111" s="47"/>
      <c r="E111" s="60"/>
      <c r="G111" s="46"/>
      <c r="I111" s="61"/>
      <c r="K111" s="45"/>
      <c r="L111" s="1"/>
      <c r="M111" s="1"/>
      <c r="N111" s="1"/>
      <c r="O111" s="46"/>
      <c r="P111" s="1"/>
      <c r="Q111" s="56"/>
      <c r="R111" s="57"/>
      <c r="T111" s="5">
        <f t="shared" ref="T111" si="334">IF(U112="","",1)</f>
        <v>1</v>
      </c>
      <c r="U111" s="1">
        <f t="shared" ref="U111" si="335">IF(U112="","",1)</f>
        <v>1</v>
      </c>
      <c r="V111" s="6">
        <f t="shared" ref="V111" si="33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2"/>
      <c r="CY111" s="117"/>
      <c r="CZ111" s="149"/>
      <c r="DA111" s="46"/>
      <c r="DB111" s="88"/>
    </row>
    <row r="112" spans="2:106" x14ac:dyDescent="0.35">
      <c r="B112" s="71"/>
      <c r="C112" s="327">
        <f>IF(AD112="Athlete Name","",AC112)</f>
        <v>25</v>
      </c>
      <c r="D112" s="47" t="str">
        <f t="shared" si="256"/>
        <v>Cecelia Ossi</v>
      </c>
      <c r="E112" s="60"/>
      <c r="F112" s="1">
        <f>IF(COUNT(AL112:CX112)=0,"", COUNT(AL112:CX112))</f>
        <v>13</v>
      </c>
      <c r="G112" s="46">
        <f t="shared" ref="G112" si="337">_xlfn.IFS(F112="","",F112=1,1,F112=2,2,F112=3,3,F112=4,4,F112=5,5,F112&gt;5,5)</f>
        <v>5</v>
      </c>
      <c r="I112" s="61"/>
      <c r="J112" s="108" t="s">
        <v>7</v>
      </c>
      <c r="K112" s="45">
        <f>IFERROR(LARGE((AL112:CX112),1),"")</f>
        <v>628</v>
      </c>
      <c r="L112" s="1">
        <f>IFERROR(LARGE((AL112:CX112),2),"")</f>
        <v>627.79999999999995</v>
      </c>
      <c r="M112" s="1">
        <f>IFERROR(LARGE((AL112:CX112),3),"")</f>
        <v>627.70000000000005</v>
      </c>
      <c r="N112" s="1">
        <f>IFERROR(LARGE((AL112:CX112),4),"")</f>
        <v>627.4</v>
      </c>
      <c r="O112" s="46">
        <f>IFERROR(LARGE((AL112:CX112),5),"")</f>
        <v>627.1</v>
      </c>
      <c r="P112" s="1"/>
      <c r="Q112" s="56">
        <f t="shared" si="258"/>
        <v>627.6</v>
      </c>
      <c r="R112" s="57" t="str">
        <f t="shared" si="259"/>
        <v/>
      </c>
      <c r="T112" s="5">
        <f t="shared" ref="T112" si="338">IF(U112="","",1)</f>
        <v>1</v>
      </c>
      <c r="U112" s="4">
        <f t="shared" ref="U112" si="339">IF(SUM(Q112:R112)=0,"",SUM(Q112:R112))</f>
        <v>627.6</v>
      </c>
      <c r="V112" s="6">
        <f t="shared" ref="V112" si="340">IF(U112="","",1)</f>
        <v>1</v>
      </c>
      <c r="X112" s="60" t="str">
        <f t="shared" si="246"/>
        <v>Cecelia Ossi</v>
      </c>
      <c r="Y112" s="46"/>
      <c r="Z112" s="76"/>
      <c r="AB112" s="82"/>
      <c r="AC112" s="45">
        <v>25</v>
      </c>
      <c r="AD112" s="60" t="s">
        <v>174</v>
      </c>
      <c r="AF112" s="45"/>
      <c r="AG112" s="1"/>
      <c r="AH112" s="1"/>
      <c r="AI112" s="1"/>
      <c r="AJ112" s="46"/>
      <c r="AK112" s="108"/>
      <c r="AL112" s="62" t="s">
        <v>7</v>
      </c>
      <c r="AM112" s="62">
        <v>626.29999999999995</v>
      </c>
      <c r="AN112" s="62">
        <v>623.9</v>
      </c>
      <c r="AO112" s="62" t="s">
        <v>7</v>
      </c>
      <c r="AP112" s="62" t="s">
        <v>7</v>
      </c>
      <c r="AQ112" s="62" t="s">
        <v>7</v>
      </c>
      <c r="AR112" s="62" t="s">
        <v>7</v>
      </c>
      <c r="AS112" s="62" t="s">
        <v>7</v>
      </c>
      <c r="AT112" s="62" t="s">
        <v>7</v>
      </c>
      <c r="AU112" s="62" t="s">
        <v>7</v>
      </c>
      <c r="AV112" s="62" t="s">
        <v>7</v>
      </c>
      <c r="AW112" s="62" t="s">
        <v>7</v>
      </c>
      <c r="AX112" s="62">
        <v>623.6</v>
      </c>
      <c r="AY112" s="62" t="s">
        <v>7</v>
      </c>
      <c r="AZ112" s="62" t="s">
        <v>7</v>
      </c>
      <c r="BA112" s="62" t="s">
        <v>7</v>
      </c>
      <c r="BB112" s="62" t="s">
        <v>7</v>
      </c>
      <c r="BC112" s="62" t="s">
        <v>7</v>
      </c>
      <c r="BD112" s="62" t="s">
        <v>7</v>
      </c>
      <c r="BE112" s="62">
        <v>627.4</v>
      </c>
      <c r="BF112" s="62">
        <v>626.20000000000005</v>
      </c>
      <c r="BG112" s="62">
        <v>623.79999999999995</v>
      </c>
      <c r="BH112" s="62" t="s">
        <v>7</v>
      </c>
      <c r="BI112" s="62" t="s">
        <v>7</v>
      </c>
      <c r="BJ112" s="62" t="s">
        <v>7</v>
      </c>
      <c r="BK112" s="62" t="s">
        <v>7</v>
      </c>
      <c r="BL112" s="62" t="s">
        <v>7</v>
      </c>
      <c r="BM112" s="62" t="s">
        <v>7</v>
      </c>
      <c r="BN112" s="62" t="s">
        <v>7</v>
      </c>
      <c r="BO112" s="62" t="s">
        <v>7</v>
      </c>
      <c r="BP112" s="62">
        <v>627.79999999999995</v>
      </c>
      <c r="BQ112" s="62" t="s">
        <v>7</v>
      </c>
      <c r="BR112" s="62" t="s">
        <v>7</v>
      </c>
      <c r="BS112" s="62" t="s">
        <v>7</v>
      </c>
      <c r="BT112" s="62">
        <v>626.29999999999995</v>
      </c>
      <c r="BU112" s="62">
        <v>623.9</v>
      </c>
      <c r="BV112" s="62" t="s">
        <v>7</v>
      </c>
      <c r="BW112" s="62" t="s">
        <v>7</v>
      </c>
      <c r="BX112" s="62">
        <v>628</v>
      </c>
      <c r="BY112" s="62">
        <v>627.70000000000005</v>
      </c>
      <c r="BZ112" s="62" t="s">
        <v>7</v>
      </c>
      <c r="CA112" s="62" t="s">
        <v>7</v>
      </c>
      <c r="CB112" s="62" t="s">
        <v>7</v>
      </c>
      <c r="CC112" s="62" t="s">
        <v>7</v>
      </c>
      <c r="CD112" s="62" t="s">
        <v>7</v>
      </c>
      <c r="CE112" s="62" t="s">
        <v>7</v>
      </c>
      <c r="CF112" s="62" t="s">
        <v>7</v>
      </c>
      <c r="CG112" s="62" t="s">
        <v>7</v>
      </c>
      <c r="CH112" s="62">
        <v>627.1</v>
      </c>
      <c r="CI112" s="62">
        <v>624.20000000000005</v>
      </c>
      <c r="CJ112" s="62" t="s">
        <v>7</v>
      </c>
      <c r="CK112" s="62" t="s">
        <v>7</v>
      </c>
      <c r="CL112" s="62" t="s">
        <v>7</v>
      </c>
      <c r="CM112" s="62" t="s">
        <v>7</v>
      </c>
      <c r="CN112" s="62" t="s">
        <v>7</v>
      </c>
      <c r="CO112" s="62" t="s">
        <v>7</v>
      </c>
      <c r="CP112" s="62" t="s">
        <v>7</v>
      </c>
      <c r="CQ112" s="62" t="s">
        <v>7</v>
      </c>
      <c r="CR112" s="62" t="s">
        <v>7</v>
      </c>
      <c r="CS112" s="62" t="s">
        <v>7</v>
      </c>
      <c r="CT112" s="62" t="s">
        <v>7</v>
      </c>
      <c r="CU112" s="62" t="s">
        <v>7</v>
      </c>
      <c r="CV112" s="62" t="s">
        <v>7</v>
      </c>
      <c r="CW112" s="62" t="s">
        <v>7</v>
      </c>
      <c r="CX112" s="62" t="s">
        <v>7</v>
      </c>
      <c r="CY112" s="117"/>
      <c r="CZ112" s="60" t="str">
        <f>IF(AD112="Athlete Name","",AD112)</f>
        <v>Cecelia Ossi</v>
      </c>
      <c r="DA112" s="46">
        <v>27</v>
      </c>
      <c r="DB112" s="88"/>
    </row>
    <row r="113" spans="2:106" x14ac:dyDescent="0.35">
      <c r="B113" s="71"/>
      <c r="C113" s="327"/>
      <c r="D113" s="47"/>
      <c r="E113" s="60"/>
      <c r="F113" s="45"/>
      <c r="G113" s="46"/>
      <c r="I113" s="61" t="str">
        <f>IF(SUM(AF113:AJ113)=0,"",SUM(AF113:AJ113))</f>
        <v/>
      </c>
      <c r="J113" s="108" t="s">
        <v>12</v>
      </c>
      <c r="K113" s="45" t="str">
        <f>IFERROR(LARGE((AL113:CX113),1),"")</f>
        <v/>
      </c>
      <c r="L113" s="1" t="str">
        <f>IFERROR(LARGE((AL113:CX113),2),"")</f>
        <v/>
      </c>
      <c r="M113" s="1" t="str">
        <f>IFERROR(LARGE((AL113:CX113),3),"")</f>
        <v/>
      </c>
      <c r="N113" s="1" t="str">
        <f>IFERROR(LARGE((AL113:CX113),4),"")</f>
        <v/>
      </c>
      <c r="O113" s="46" t="str">
        <f>IFERROR(LARGE((AL113:CX113),5),"")</f>
        <v/>
      </c>
      <c r="P113" s="1"/>
      <c r="Q113" s="56"/>
      <c r="R113" s="57"/>
      <c r="T113" s="5">
        <f t="shared" ref="T113" si="341">IF(U112="","",1)</f>
        <v>1</v>
      </c>
      <c r="U113" s="126">
        <f t="shared" ref="U113" si="342">IF(U112="","",1)</f>
        <v>1</v>
      </c>
      <c r="V113" s="6">
        <f t="shared" ref="V113" si="343">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117"/>
      <c r="CZ113" s="60"/>
      <c r="DA113" s="46"/>
      <c r="DB113" s="88"/>
    </row>
    <row r="114" spans="2:106" s="39" customFormat="1" ht="8.5" customHeight="1" thickBot="1" x14ac:dyDescent="0.4">
      <c r="B114" s="102"/>
      <c r="C114" s="328"/>
      <c r="D114" s="107"/>
      <c r="E114" s="103"/>
      <c r="F114" s="115"/>
      <c r="G114" s="116"/>
      <c r="I114" s="95"/>
      <c r="K114" s="96"/>
      <c r="L114" s="93"/>
      <c r="M114" s="93"/>
      <c r="N114" s="93"/>
      <c r="O114" s="94"/>
      <c r="Q114" s="112"/>
      <c r="R114" s="113"/>
      <c r="T114" s="110">
        <f t="shared" ref="T114" si="344">IF(U112="","",1)</f>
        <v>1</v>
      </c>
      <c r="U114" s="93">
        <f t="shared" ref="U114" si="345">IF(U112="","",1)</f>
        <v>1</v>
      </c>
      <c r="V114" s="109">
        <f t="shared" ref="V114" si="34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6"/>
      <c r="CY114" s="118"/>
      <c r="CZ114" s="158"/>
      <c r="DA114" s="97"/>
      <c r="DB114" s="105"/>
    </row>
    <row r="115" spans="2:106" ht="8.5" customHeight="1" thickTop="1" x14ac:dyDescent="0.35">
      <c r="B115" s="71"/>
      <c r="C115" s="327"/>
      <c r="D115" s="47"/>
      <c r="E115" s="60"/>
      <c r="G115" s="46"/>
      <c r="I115" s="61"/>
      <c r="K115" s="45"/>
      <c r="L115" s="1"/>
      <c r="M115" s="1"/>
      <c r="N115" s="1"/>
      <c r="O115" s="46"/>
      <c r="P115" s="1"/>
      <c r="Q115" s="56"/>
      <c r="R115" s="57"/>
      <c r="T115" s="5">
        <f t="shared" ref="T115" si="347">IF(U116="","",1)</f>
        <v>1</v>
      </c>
      <c r="U115" s="1">
        <f t="shared" ref="U115" si="348">IF(U116="","",1)</f>
        <v>1</v>
      </c>
      <c r="V115" s="6">
        <f t="shared" ref="V115" si="349">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5"/>
      <c r="CY115" s="117"/>
      <c r="CZ115" s="134"/>
      <c r="DA115" s="46"/>
      <c r="DB115" s="88"/>
    </row>
    <row r="116" spans="2:106" x14ac:dyDescent="0.35">
      <c r="B116" s="71"/>
      <c r="C116" s="327">
        <f>IF(AD116="Athlete Name","",AC116)</f>
        <v>26</v>
      </c>
      <c r="D116" s="47" t="str">
        <f t="shared" si="256"/>
        <v>Elijah Spencer</v>
      </c>
      <c r="E116" s="60"/>
      <c r="F116" s="1">
        <f>IF(COUNT(AL116:CX116)=0,"", COUNT(AL116:CX116))</f>
        <v>14</v>
      </c>
      <c r="G116" s="46">
        <f t="shared" ref="G116" si="350">_xlfn.IFS(F116="","",F116=1,1,F116=2,2,F116=3,3,F116=4,4,F116=5,5,F116&gt;5,5)</f>
        <v>5</v>
      </c>
      <c r="I116" s="61"/>
      <c r="J116" s="108" t="s">
        <v>7</v>
      </c>
      <c r="K116" s="45">
        <f>IFERROR(LARGE((AL116:CX116),1),"")</f>
        <v>628.79999999999995</v>
      </c>
      <c r="L116" s="1">
        <f>IFERROR(LARGE((AL116:CX116),2),"")</f>
        <v>626.6</v>
      </c>
      <c r="M116" s="1">
        <f>IFERROR(LARGE((AL116:CX116),3),"")</f>
        <v>624.4</v>
      </c>
      <c r="N116" s="1">
        <f>IFERROR(LARGE((AL116:CX116),4),"")</f>
        <v>624.1</v>
      </c>
      <c r="O116" s="46">
        <f>IFERROR(LARGE((AL116:CX116),5),"")</f>
        <v>622.79999999999995</v>
      </c>
      <c r="P116" s="1"/>
      <c r="Q116" s="56">
        <f t="shared" si="258"/>
        <v>625.33999999999992</v>
      </c>
      <c r="R116" s="57" t="str">
        <f t="shared" si="259"/>
        <v/>
      </c>
      <c r="T116" s="5">
        <f t="shared" ref="T116" si="351">IF(U116="","",1)</f>
        <v>1</v>
      </c>
      <c r="U116" s="4">
        <f t="shared" ref="U116" si="352">IF(SUM(Q116:R116)=0,"",SUM(Q116:R116))</f>
        <v>625.33999999999992</v>
      </c>
      <c r="V116" s="6">
        <f t="shared" ref="V116" si="353">IF(U116="","",1)</f>
        <v>1</v>
      </c>
      <c r="X116" s="60" t="str">
        <f t="shared" si="246"/>
        <v>Elijah Spencer</v>
      </c>
      <c r="Y116" s="46"/>
      <c r="Z116" s="76"/>
      <c r="AB116" s="82"/>
      <c r="AC116" s="45">
        <v>26</v>
      </c>
      <c r="AD116" s="60" t="s">
        <v>190</v>
      </c>
      <c r="AF116" s="45"/>
      <c r="AG116" s="1"/>
      <c r="AH116" s="1"/>
      <c r="AI116" s="1"/>
      <c r="AJ116" s="46"/>
      <c r="AK116" s="108"/>
      <c r="AL116" s="62" t="s">
        <v>7</v>
      </c>
      <c r="AM116" s="62">
        <v>626.6</v>
      </c>
      <c r="AN116" s="62">
        <v>624.1</v>
      </c>
      <c r="AO116" s="62">
        <v>621.79999999999995</v>
      </c>
      <c r="AP116" s="62" t="s">
        <v>7</v>
      </c>
      <c r="AQ116" s="62" t="s">
        <v>7</v>
      </c>
      <c r="AR116" s="62" t="s">
        <v>7</v>
      </c>
      <c r="AS116" s="62" t="s">
        <v>7</v>
      </c>
      <c r="AT116" s="62" t="s">
        <v>7</v>
      </c>
      <c r="AU116" s="62" t="s">
        <v>7</v>
      </c>
      <c r="AV116" s="62" t="s">
        <v>7</v>
      </c>
      <c r="AW116" s="62" t="s">
        <v>7</v>
      </c>
      <c r="AX116" s="62" t="s">
        <v>7</v>
      </c>
      <c r="AY116" s="62" t="s">
        <v>7</v>
      </c>
      <c r="AZ116" s="62">
        <v>624.4</v>
      </c>
      <c r="BA116" s="62" t="s">
        <v>7</v>
      </c>
      <c r="BB116" s="62" t="s">
        <v>7</v>
      </c>
      <c r="BC116" s="62" t="s">
        <v>7</v>
      </c>
      <c r="BD116" s="62" t="s">
        <v>7</v>
      </c>
      <c r="BE116" s="62" t="s">
        <v>7</v>
      </c>
      <c r="BF116" s="62" t="s">
        <v>7</v>
      </c>
      <c r="BG116" s="62" t="s">
        <v>7</v>
      </c>
      <c r="BH116" s="62">
        <v>618.4</v>
      </c>
      <c r="BI116" s="62">
        <v>621.4</v>
      </c>
      <c r="BJ116" s="62" t="s">
        <v>7</v>
      </c>
      <c r="BK116" s="62" t="s">
        <v>7</v>
      </c>
      <c r="BL116" s="62" t="s">
        <v>7</v>
      </c>
      <c r="BM116" s="62" t="s">
        <v>7</v>
      </c>
      <c r="BN116" s="62" t="s">
        <v>7</v>
      </c>
      <c r="BO116" s="62" t="s">
        <v>7</v>
      </c>
      <c r="BP116" s="62" t="s">
        <v>7</v>
      </c>
      <c r="BQ116" s="62" t="s">
        <v>7</v>
      </c>
      <c r="BR116" s="62">
        <v>617.20000000000005</v>
      </c>
      <c r="BS116" s="62">
        <v>620</v>
      </c>
      <c r="BT116" s="62">
        <v>618.6</v>
      </c>
      <c r="BU116" s="62">
        <v>616.1</v>
      </c>
      <c r="BV116" s="62" t="s">
        <v>7</v>
      </c>
      <c r="BW116" s="62" t="s">
        <v>7</v>
      </c>
      <c r="BX116" s="62">
        <v>622.79999999999995</v>
      </c>
      <c r="BY116" s="62">
        <v>617.5</v>
      </c>
      <c r="BZ116" s="62" t="s">
        <v>7</v>
      </c>
      <c r="CA116" s="62" t="s">
        <v>7</v>
      </c>
      <c r="CB116" s="62" t="s">
        <v>7</v>
      </c>
      <c r="CC116" s="62" t="s">
        <v>7</v>
      </c>
      <c r="CD116" s="62" t="s">
        <v>7</v>
      </c>
      <c r="CE116" s="62" t="s">
        <v>7</v>
      </c>
      <c r="CF116" s="62" t="s">
        <v>7</v>
      </c>
      <c r="CG116" s="62" t="s">
        <v>7</v>
      </c>
      <c r="CH116" s="62">
        <v>628.79999999999995</v>
      </c>
      <c r="CI116" s="62">
        <v>617.70000000000005</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62" t="s">
        <v>7</v>
      </c>
      <c r="CY116" s="117"/>
      <c r="CZ116" s="60" t="str">
        <f>IF(AD116="Athlete Name","",AD116)</f>
        <v>Elijah Spencer</v>
      </c>
      <c r="DA116" s="46">
        <v>28</v>
      </c>
      <c r="DB116" s="88"/>
    </row>
    <row r="117" spans="2:106" x14ac:dyDescent="0.35">
      <c r="B117" s="71"/>
      <c r="C117" s="327"/>
      <c r="D117" s="47"/>
      <c r="E117" s="60"/>
      <c r="G117" s="46"/>
      <c r="I117" s="61" t="str">
        <f>IF(SUM(AF117:AJ117)=0,"",SUM(AF117:AJ117))</f>
        <v/>
      </c>
      <c r="J117" s="108" t="s">
        <v>12</v>
      </c>
      <c r="K117" s="45" t="str">
        <f>IFERROR(LARGE((AL117:CX117),1),"")</f>
        <v/>
      </c>
      <c r="L117" s="1" t="str">
        <f>IFERROR(LARGE((AL117:CX117),2),"")</f>
        <v/>
      </c>
      <c r="M117" s="1" t="str">
        <f>IFERROR(LARGE((AL117:CX117),3),"")</f>
        <v/>
      </c>
      <c r="N117" s="1" t="str">
        <f>IFERROR(LARGE((AL117:CX117),4),"")</f>
        <v/>
      </c>
      <c r="O117" s="46" t="str">
        <f>IFERROR(LARGE((AL117:CX117),5),"")</f>
        <v/>
      </c>
      <c r="P117" s="1"/>
      <c r="Q117" s="56"/>
      <c r="R117" s="57"/>
      <c r="T117" s="5">
        <f t="shared" ref="T117" si="354">IF(U116="","",1)</f>
        <v>1</v>
      </c>
      <c r="U117" s="126">
        <f t="shared" ref="U117" si="355">IF(U116="","",1)</f>
        <v>1</v>
      </c>
      <c r="V117" s="6">
        <f t="shared" ref="V117" si="356">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117"/>
      <c r="CZ117" s="60"/>
      <c r="DA117" s="46"/>
      <c r="DB117" s="88"/>
    </row>
    <row r="118" spans="2:106" s="39" customFormat="1" ht="8.5" customHeight="1" thickBot="1" x14ac:dyDescent="0.4">
      <c r="B118" s="102"/>
      <c r="C118" s="328"/>
      <c r="D118" s="107"/>
      <c r="E118" s="103"/>
      <c r="F118" s="115"/>
      <c r="G118" s="116"/>
      <c r="I118" s="95"/>
      <c r="K118" s="96"/>
      <c r="L118" s="93"/>
      <c r="M118" s="93"/>
      <c r="N118" s="93"/>
      <c r="O118" s="94"/>
      <c r="Q118" s="112"/>
      <c r="R118" s="113"/>
      <c r="T118" s="110">
        <f t="shared" ref="T118" si="357">IF(U116="","",1)</f>
        <v>1</v>
      </c>
      <c r="U118" s="93">
        <f t="shared" ref="U118" si="358">IF(U116="","",1)</f>
        <v>1</v>
      </c>
      <c r="V118" s="109">
        <f t="shared" ref="V118" si="359">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2"/>
      <c r="CY118" s="118"/>
      <c r="CZ118" s="146"/>
      <c r="DA118" s="97"/>
      <c r="DB118" s="105"/>
    </row>
    <row r="119" spans="2:106" ht="8.5" customHeight="1" thickTop="1" x14ac:dyDescent="0.35">
      <c r="B119" s="71"/>
      <c r="C119" s="327"/>
      <c r="D119" s="47"/>
      <c r="E119" s="60"/>
      <c r="G119" s="46"/>
      <c r="I119" s="61"/>
      <c r="K119" s="45"/>
      <c r="L119" s="1"/>
      <c r="M119" s="1"/>
      <c r="N119" s="1"/>
      <c r="O119" s="46"/>
      <c r="P119" s="1"/>
      <c r="Q119" s="56"/>
      <c r="R119" s="57"/>
      <c r="T119" s="5">
        <f t="shared" ref="T119" si="360">IF(U120="","",1)</f>
        <v>1</v>
      </c>
      <c r="U119" s="1">
        <f t="shared" ref="U119" si="361">IF(U120="","",1)</f>
        <v>1</v>
      </c>
      <c r="V119" s="6">
        <f t="shared" ref="V119" si="362">IF(U120="","",1)</f>
        <v>1</v>
      </c>
      <c r="X119" s="60"/>
      <c r="Y119" s="46"/>
      <c r="Z119" s="76"/>
      <c r="AB119" s="82"/>
      <c r="AC119" s="45"/>
      <c r="AD119" s="149"/>
      <c r="AF119" s="150"/>
      <c r="AG119" s="151"/>
      <c r="AH119" s="151"/>
      <c r="AI119" s="151"/>
      <c r="AJ119" s="152"/>
      <c r="AL119" s="150"/>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2"/>
      <c r="CY119" s="117"/>
      <c r="CZ119" s="149"/>
      <c r="DA119" s="46"/>
      <c r="DB119" s="88"/>
    </row>
    <row r="120" spans="2:106" x14ac:dyDescent="0.35">
      <c r="B120" s="71"/>
      <c r="C120" s="327">
        <f>IF(AD120="Athlete Name","",AC120)</f>
        <v>27</v>
      </c>
      <c r="D120" s="47" t="str">
        <f t="shared" si="256"/>
        <v>Kayla Kalenza</v>
      </c>
      <c r="E120" s="60"/>
      <c r="F120" s="1">
        <f>IF(COUNT(AL120:CX120)=0,"", COUNT(AL120:CX120))</f>
        <v>2</v>
      </c>
      <c r="G120" s="46">
        <f t="shared" ref="G120" si="363">_xlfn.IFS(F120="","",F120=1,1,F120=2,2,F120=3,3,F120=4,4,F120=5,5,F120&gt;5,5)</f>
        <v>2</v>
      </c>
      <c r="I120" s="61"/>
      <c r="J120" s="108" t="s">
        <v>7</v>
      </c>
      <c r="K120" s="45">
        <f>IFERROR(LARGE((AL120:CX120),1),"")</f>
        <v>621.29999999999995</v>
      </c>
      <c r="L120" s="1">
        <f>IFERROR(LARGE((AL120:CX120),2),"")</f>
        <v>618.70000000000005</v>
      </c>
      <c r="M120" s="1" t="str">
        <f>IFERROR(LARGE((AL120:CX120),3),"")</f>
        <v/>
      </c>
      <c r="N120" s="1" t="str">
        <f>IFERROR(LARGE((AL120:CX120),4),"")</f>
        <v/>
      </c>
      <c r="O120" s="46" t="str">
        <f>IFERROR(LARGE((AL120:CX120),5),"")</f>
        <v/>
      </c>
      <c r="P120" s="1"/>
      <c r="Q120" s="56">
        <f t="shared" si="258"/>
        <v>620</v>
      </c>
      <c r="R120" s="57" t="str">
        <f t="shared" si="259"/>
        <v/>
      </c>
      <c r="T120" s="5">
        <f t="shared" ref="T120" si="364">IF(U120="","",1)</f>
        <v>1</v>
      </c>
      <c r="U120" s="4">
        <f t="shared" ref="U120" si="365">IF(SUM(Q120:R120)=0,"",SUM(Q120:R120))</f>
        <v>620</v>
      </c>
      <c r="V120" s="6">
        <f t="shared" ref="V120" si="366">IF(U120="","",1)</f>
        <v>1</v>
      </c>
      <c r="X120" s="60" t="str">
        <f t="shared" si="246"/>
        <v>Kayla Kalenza</v>
      </c>
      <c r="Y120" s="46"/>
      <c r="Z120" s="76"/>
      <c r="AB120" s="82"/>
      <c r="AC120" s="45">
        <v>27</v>
      </c>
      <c r="AD120" s="60" t="s">
        <v>191</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v>621.29999999999995</v>
      </c>
      <c r="BI120" s="62">
        <v>618.70000000000005</v>
      </c>
      <c r="BJ120" s="62" t="s">
        <v>7</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62" t="s">
        <v>7</v>
      </c>
      <c r="CQ120" s="62" t="s">
        <v>7</v>
      </c>
      <c r="CR120" s="62" t="s">
        <v>7</v>
      </c>
      <c r="CS120" s="62" t="s">
        <v>7</v>
      </c>
      <c r="CT120" s="62" t="s">
        <v>7</v>
      </c>
      <c r="CU120" s="62" t="s">
        <v>7</v>
      </c>
      <c r="CV120" s="62" t="s">
        <v>7</v>
      </c>
      <c r="CW120" s="62" t="s">
        <v>7</v>
      </c>
      <c r="CX120" s="62" t="s">
        <v>7</v>
      </c>
      <c r="CY120" s="117"/>
      <c r="CZ120" s="60" t="str">
        <f>IF(AD120="Athlete Name","",AD120)</f>
        <v>Kayla Kalenza</v>
      </c>
      <c r="DA120" s="46">
        <v>29</v>
      </c>
      <c r="DB120" s="88"/>
    </row>
    <row r="121" spans="2:106" x14ac:dyDescent="0.35">
      <c r="B121" s="71"/>
      <c r="C121" s="327"/>
      <c r="D121" s="47"/>
      <c r="E121" s="60"/>
      <c r="G121" s="46"/>
      <c r="I121" s="61" t="str">
        <f>IF(SUM(AF121:AJ121)=0,"",SUM(AF121:AJ121))</f>
        <v/>
      </c>
      <c r="J121" s="108" t="s">
        <v>12</v>
      </c>
      <c r="K121" s="45" t="str">
        <f>IFERROR(LARGE((AL121:CX121),1),"")</f>
        <v/>
      </c>
      <c r="L121" s="1" t="str">
        <f>IFERROR(LARGE((AL121:CX121),2),"")</f>
        <v/>
      </c>
      <c r="M121" s="1" t="str">
        <f>IFERROR(LARGE((AL121:CX121),3),"")</f>
        <v/>
      </c>
      <c r="N121" s="1" t="str">
        <f>IFERROR(LARGE((AL121:CX121),4),"")</f>
        <v/>
      </c>
      <c r="O121" s="46" t="str">
        <f>IFERROR(LARGE((AL121:CX121),5),"")</f>
        <v/>
      </c>
      <c r="P121" s="1"/>
      <c r="Q121" s="56"/>
      <c r="R121" s="57"/>
      <c r="T121" s="5">
        <f t="shared" ref="T121" si="367">IF(U120="","",1)</f>
        <v>1</v>
      </c>
      <c r="U121" s="126">
        <f t="shared" ref="U121" si="368">IF(U120="","",1)</f>
        <v>1</v>
      </c>
      <c r="V121" s="6">
        <f t="shared" ref="V121" si="369">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45" t="s">
        <v>12</v>
      </c>
      <c r="CQ121" s="45" t="s">
        <v>12</v>
      </c>
      <c r="CR121" s="45" t="s">
        <v>12</v>
      </c>
      <c r="CS121" s="45" t="s">
        <v>12</v>
      </c>
      <c r="CT121" s="45" t="s">
        <v>12</v>
      </c>
      <c r="CU121" s="45" t="s">
        <v>12</v>
      </c>
      <c r="CV121" s="45" t="s">
        <v>12</v>
      </c>
      <c r="CW121" s="45" t="s">
        <v>12</v>
      </c>
      <c r="CX121" s="45" t="s">
        <v>12</v>
      </c>
      <c r="CY121" s="117"/>
      <c r="CZ121" s="60"/>
      <c r="DA121" s="46"/>
      <c r="DB121" s="88"/>
    </row>
    <row r="122" spans="2:106" s="39" customFormat="1" ht="8.5" customHeight="1" thickBot="1" x14ac:dyDescent="0.4">
      <c r="B122" s="102"/>
      <c r="C122" s="328"/>
      <c r="D122" s="107"/>
      <c r="E122" s="103"/>
      <c r="F122" s="115"/>
      <c r="G122" s="116"/>
      <c r="I122" s="95"/>
      <c r="K122" s="96"/>
      <c r="L122" s="93"/>
      <c r="M122" s="93"/>
      <c r="N122" s="93"/>
      <c r="O122" s="94"/>
      <c r="Q122" s="112"/>
      <c r="R122" s="113"/>
      <c r="T122" s="110">
        <f t="shared" ref="T122" si="370">IF(U120="","",1)</f>
        <v>1</v>
      </c>
      <c r="U122" s="93">
        <f t="shared" ref="U122" si="371">IF(U120="","",1)</f>
        <v>1</v>
      </c>
      <c r="V122" s="109">
        <f t="shared" ref="V122" si="372">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6"/>
      <c r="CY122" s="118"/>
      <c r="CZ122" s="158"/>
      <c r="DA122" s="97"/>
      <c r="DB122" s="105"/>
    </row>
    <row r="123" spans="2:106" ht="8.5" customHeight="1" thickTop="1" x14ac:dyDescent="0.35">
      <c r="B123" s="71"/>
      <c r="C123" s="327"/>
      <c r="D123" s="47"/>
      <c r="E123" s="60"/>
      <c r="G123" s="46"/>
      <c r="I123" s="61"/>
      <c r="K123" s="45"/>
      <c r="L123" s="1"/>
      <c r="M123" s="1"/>
      <c r="N123" s="1"/>
      <c r="O123" s="46"/>
      <c r="P123" s="1"/>
      <c r="Q123" s="56"/>
      <c r="R123" s="57"/>
      <c r="T123" s="5">
        <f t="shared" ref="T123" si="373">IF(U124="","",1)</f>
        <v>1</v>
      </c>
      <c r="U123" s="1">
        <f t="shared" ref="U123" si="374">IF(U124="","",1)</f>
        <v>1</v>
      </c>
      <c r="V123" s="6">
        <f t="shared" ref="V123" si="375">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5"/>
      <c r="CY123" s="117"/>
      <c r="CZ123" s="134"/>
      <c r="DA123" s="46"/>
      <c r="DB123" s="88"/>
    </row>
    <row r="124" spans="2:106" x14ac:dyDescent="0.35">
      <c r="B124" s="71"/>
      <c r="C124" s="327">
        <f>IF(AD124="Athlete Name","",AC124)</f>
        <v>28</v>
      </c>
      <c r="D124" s="47" t="str">
        <f t="shared" si="256"/>
        <v>Katrina Demerle</v>
      </c>
      <c r="E124" s="60"/>
      <c r="F124" s="1">
        <f>IF(COUNT(AL124:CX124)=0,"", COUNT(AL124:CX124))</f>
        <v>10</v>
      </c>
      <c r="G124" s="46">
        <f t="shared" ref="G124" si="376">_xlfn.IFS(F124="","",F124=1,1,F124=2,2,F124=3,3,F124=4,4,F124=5,5,F124&gt;5,5)</f>
        <v>5</v>
      </c>
      <c r="I124" s="61"/>
      <c r="J124" s="108" t="s">
        <v>7</v>
      </c>
      <c r="K124" s="45">
        <f>IFERROR(LARGE((AL124:CX124),1),"")</f>
        <v>625.5</v>
      </c>
      <c r="L124" s="1">
        <f>IFERROR(LARGE((AL124:CX124),2),"")</f>
        <v>622.29999999999995</v>
      </c>
      <c r="M124" s="1">
        <f>IFERROR(LARGE((AL124:CX124),3),"")</f>
        <v>621.6</v>
      </c>
      <c r="N124" s="1">
        <f>IFERROR(LARGE((AL124:CX124),4),"")</f>
        <v>620.9</v>
      </c>
      <c r="O124" s="46">
        <f>IFERROR(LARGE((AL124:CX124),5),"")</f>
        <v>620.5</v>
      </c>
      <c r="P124" s="1"/>
      <c r="Q124" s="56">
        <f t="shared" si="258"/>
        <v>622.16000000000008</v>
      </c>
      <c r="R124" s="57" t="str">
        <f t="shared" si="259"/>
        <v/>
      </c>
      <c r="T124" s="5">
        <f t="shared" ref="T124" si="377">IF(U124="","",1)</f>
        <v>1</v>
      </c>
      <c r="U124" s="4">
        <f t="shared" ref="U124" si="378">IF(SUM(Q124:R124)=0,"",SUM(Q124:R124))</f>
        <v>622.16000000000008</v>
      </c>
      <c r="V124" s="6">
        <f t="shared" ref="V124" si="379">IF(U124="","",1)</f>
        <v>1</v>
      </c>
      <c r="X124" s="60" t="str">
        <f t="shared" si="246"/>
        <v>Katrina Demerle</v>
      </c>
      <c r="Y124" s="46"/>
      <c r="Z124" s="76"/>
      <c r="AB124" s="82"/>
      <c r="AC124" s="45">
        <v>28</v>
      </c>
      <c r="AD124" s="60" t="s">
        <v>201</v>
      </c>
      <c r="AF124" s="45"/>
      <c r="AG124" s="1"/>
      <c r="AH124" s="1"/>
      <c r="AI124" s="1"/>
      <c r="AJ124" s="46"/>
      <c r="AK124" s="108"/>
      <c r="AL124" s="62" t="s">
        <v>7</v>
      </c>
      <c r="AM124" s="62">
        <v>620.9</v>
      </c>
      <c r="AN124" s="62">
        <v>617.70000000000005</v>
      </c>
      <c r="AO124" s="62">
        <v>613.29999999999995</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v>622.29999999999995</v>
      </c>
      <c r="BF124" s="62" t="s">
        <v>7</v>
      </c>
      <c r="BG124" s="62" t="s">
        <v>7</v>
      </c>
      <c r="BH124" s="62">
        <v>616.4</v>
      </c>
      <c r="BI124" s="62">
        <v>616.4</v>
      </c>
      <c r="BJ124" s="62" t="s">
        <v>7</v>
      </c>
      <c r="BK124" s="62" t="s">
        <v>7</v>
      </c>
      <c r="BL124" s="62" t="s">
        <v>7</v>
      </c>
      <c r="BM124" s="62" t="s">
        <v>7</v>
      </c>
      <c r="BN124" s="62" t="s">
        <v>7</v>
      </c>
      <c r="BO124" s="62" t="s">
        <v>7</v>
      </c>
      <c r="BP124" s="62" t="s">
        <v>7</v>
      </c>
      <c r="BQ124" s="62" t="s">
        <v>7</v>
      </c>
      <c r="BR124" s="62">
        <v>621.6</v>
      </c>
      <c r="BS124" s="62">
        <v>615</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v>625.5</v>
      </c>
      <c r="CI124" s="62">
        <v>620.5</v>
      </c>
      <c r="CJ124" s="62" t="s">
        <v>7</v>
      </c>
      <c r="CK124" s="62" t="s">
        <v>7</v>
      </c>
      <c r="CL124" s="62" t="s">
        <v>7</v>
      </c>
      <c r="CM124" s="62" t="s">
        <v>7</v>
      </c>
      <c r="CN124" s="62" t="s">
        <v>7</v>
      </c>
      <c r="CO124" s="62" t="s">
        <v>7</v>
      </c>
      <c r="CP124" s="62" t="s">
        <v>7</v>
      </c>
      <c r="CQ124" s="62" t="s">
        <v>7</v>
      </c>
      <c r="CR124" s="62" t="s">
        <v>7</v>
      </c>
      <c r="CS124" s="62" t="s">
        <v>7</v>
      </c>
      <c r="CT124" s="62" t="s">
        <v>7</v>
      </c>
      <c r="CU124" s="62" t="s">
        <v>7</v>
      </c>
      <c r="CV124" s="62" t="s">
        <v>7</v>
      </c>
      <c r="CW124" s="62" t="s">
        <v>7</v>
      </c>
      <c r="CX124" s="62" t="s">
        <v>7</v>
      </c>
      <c r="CY124" s="117"/>
      <c r="CZ124" s="60" t="str">
        <f>IF(AD124="Athlete Name","",AD124)</f>
        <v>Katrina Demerle</v>
      </c>
      <c r="DA124" s="46">
        <v>30</v>
      </c>
      <c r="DB124" s="88"/>
    </row>
    <row r="125" spans="2:106" x14ac:dyDescent="0.35">
      <c r="B125" s="71"/>
      <c r="C125" s="327"/>
      <c r="D125" s="47"/>
      <c r="E125" s="60"/>
      <c r="G125" s="46"/>
      <c r="I125" s="61" t="str">
        <f>IF(SUM(AF125:AJ125)=0,"",SUM(AF125:AJ125))</f>
        <v/>
      </c>
      <c r="J125" s="108" t="s">
        <v>12</v>
      </c>
      <c r="K125" s="45" t="str">
        <f>IFERROR(LARGE((AL125:CX125),1),"")</f>
        <v/>
      </c>
      <c r="L125" s="1" t="str">
        <f>IFERROR(LARGE((AL125:CX125),2),"")</f>
        <v/>
      </c>
      <c r="M125" s="1" t="str">
        <f>IFERROR(LARGE((AL125:CX125),3),"")</f>
        <v/>
      </c>
      <c r="N125" s="1" t="str">
        <f>IFERROR(LARGE((AL125:CX125),4),"")</f>
        <v/>
      </c>
      <c r="O125" s="46" t="str">
        <f>IFERROR(LARGE((AL125:CX125),5),"")</f>
        <v/>
      </c>
      <c r="P125" s="1"/>
      <c r="Q125" s="56"/>
      <c r="R125" s="57"/>
      <c r="T125" s="5">
        <f t="shared" ref="T125" si="380">IF(U124="","",1)</f>
        <v>1</v>
      </c>
      <c r="U125" s="126">
        <f t="shared" ref="U125" si="381">IF(U124="","",1)</f>
        <v>1</v>
      </c>
      <c r="V125" s="6">
        <f t="shared" ref="V125" si="382">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45" t="s">
        <v>12</v>
      </c>
      <c r="CQ125" s="45" t="s">
        <v>12</v>
      </c>
      <c r="CR125" s="45" t="s">
        <v>12</v>
      </c>
      <c r="CS125" s="45" t="s">
        <v>12</v>
      </c>
      <c r="CT125" s="45" t="s">
        <v>12</v>
      </c>
      <c r="CU125" s="45" t="s">
        <v>12</v>
      </c>
      <c r="CV125" s="45" t="s">
        <v>12</v>
      </c>
      <c r="CW125" s="45" t="s">
        <v>12</v>
      </c>
      <c r="CX125" s="45" t="s">
        <v>12</v>
      </c>
      <c r="CY125" s="117"/>
      <c r="CZ125" s="60"/>
      <c r="DA125" s="46"/>
      <c r="DB125" s="88"/>
    </row>
    <row r="126" spans="2:106" s="39" customFormat="1" ht="8.5" customHeight="1" thickBot="1" x14ac:dyDescent="0.4">
      <c r="B126" s="102"/>
      <c r="C126" s="328"/>
      <c r="D126" s="101"/>
      <c r="E126" s="103"/>
      <c r="F126" s="99"/>
      <c r="G126" s="100"/>
      <c r="I126" s="106"/>
      <c r="K126" s="101"/>
      <c r="L126" s="99"/>
      <c r="M126" s="99"/>
      <c r="N126" s="99"/>
      <c r="O126" s="100"/>
      <c r="Q126" s="114"/>
      <c r="R126" s="100"/>
      <c r="T126" s="127">
        <f t="shared" ref="T126" si="383">IF(U124="","",1)</f>
        <v>1</v>
      </c>
      <c r="U126" s="128">
        <f t="shared" ref="U126" si="384">IF(U124="","",1)</f>
        <v>1</v>
      </c>
      <c r="V126" s="129">
        <f t="shared" ref="V126" si="385">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2"/>
      <c r="CZ126" s="146"/>
      <c r="DA126" s="97"/>
      <c r="DB126" s="105"/>
    </row>
    <row r="127" spans="2:106" s="3" customFormat="1" x14ac:dyDescent="0.35">
      <c r="B127" s="74"/>
      <c r="C127" s="326"/>
      <c r="Q127" s="3" t="s">
        <v>6</v>
      </c>
      <c r="R127" s="3" t="s">
        <v>37</v>
      </c>
      <c r="Y127" s="66"/>
      <c r="Z127" s="75"/>
      <c r="AB127" s="83"/>
      <c r="AC127" s="58"/>
      <c r="AF127" s="3" t="s">
        <v>10</v>
      </c>
      <c r="AG127" s="3" t="s">
        <v>13</v>
      </c>
      <c r="AH127" s="3" t="s">
        <v>13</v>
      </c>
      <c r="AI127" s="3" t="s">
        <v>14</v>
      </c>
      <c r="AJ127" s="3" t="s">
        <v>16</v>
      </c>
      <c r="AL127" s="3">
        <f t="shared" ref="AL127:BC127" si="386">AL13</f>
        <v>0</v>
      </c>
      <c r="AM127" s="3">
        <f t="shared" si="386"/>
        <v>2022</v>
      </c>
      <c r="AN127" s="3">
        <f t="shared" si="386"/>
        <v>2022</v>
      </c>
      <c r="AO127" s="3">
        <f t="shared" si="386"/>
        <v>2022</v>
      </c>
      <c r="AP127" s="3">
        <f t="shared" si="386"/>
        <v>2022</v>
      </c>
      <c r="AQ127" s="3">
        <f t="shared" si="386"/>
        <v>2023</v>
      </c>
      <c r="AR127" s="3">
        <f t="shared" si="386"/>
        <v>2023</v>
      </c>
      <c r="AS127" s="3">
        <f t="shared" si="386"/>
        <v>2023</v>
      </c>
      <c r="AT127" s="3">
        <f t="shared" si="386"/>
        <v>2023</v>
      </c>
      <c r="AU127" s="3">
        <f t="shared" si="386"/>
        <v>2023</v>
      </c>
      <c r="AV127" s="3">
        <f t="shared" si="386"/>
        <v>2023</v>
      </c>
      <c r="AW127" s="3">
        <f t="shared" si="386"/>
        <v>2023</v>
      </c>
      <c r="AX127" s="3">
        <f t="shared" si="386"/>
        <v>2023</v>
      </c>
      <c r="AY127" s="3">
        <f t="shared" si="386"/>
        <v>2023</v>
      </c>
      <c r="AZ127" s="3">
        <f t="shared" si="386"/>
        <v>2023</v>
      </c>
      <c r="BA127" s="3">
        <f t="shared" si="386"/>
        <v>2023</v>
      </c>
      <c r="BB127" s="3">
        <f t="shared" si="386"/>
        <v>2023</v>
      </c>
      <c r="BC127" s="3">
        <f t="shared" si="386"/>
        <v>2023</v>
      </c>
      <c r="BD127" s="3">
        <f t="shared" ref="BD127:CX127" si="387">BD13</f>
        <v>2023</v>
      </c>
      <c r="BE127" s="3">
        <f t="shared" si="387"/>
        <v>2023</v>
      </c>
      <c r="BF127" s="3">
        <f t="shared" si="387"/>
        <v>2023</v>
      </c>
      <c r="BG127" s="3">
        <f t="shared" si="387"/>
        <v>2023</v>
      </c>
      <c r="BH127" s="3">
        <f t="shared" si="387"/>
        <v>2023</v>
      </c>
      <c r="BI127" s="3">
        <f t="shared" si="387"/>
        <v>2023</v>
      </c>
      <c r="BJ127" s="3">
        <f t="shared" si="387"/>
        <v>2023</v>
      </c>
      <c r="BK127" s="3">
        <f t="shared" si="387"/>
        <v>2023</v>
      </c>
      <c r="BL127" s="3">
        <f t="shared" si="387"/>
        <v>2023</v>
      </c>
      <c r="BM127" s="3">
        <f t="shared" si="387"/>
        <v>2023</v>
      </c>
      <c r="BN127" s="3">
        <f t="shared" si="387"/>
        <v>2023</v>
      </c>
      <c r="BO127" s="3">
        <f t="shared" si="387"/>
        <v>2023</v>
      </c>
      <c r="BP127" s="3">
        <f t="shared" si="387"/>
        <v>2023</v>
      </c>
      <c r="BQ127" s="3">
        <f t="shared" si="387"/>
        <v>2023</v>
      </c>
      <c r="BR127" s="3">
        <f t="shared" ref="BR127:BS127" si="388">BR13</f>
        <v>2023</v>
      </c>
      <c r="BS127" s="3">
        <f t="shared" si="388"/>
        <v>2023</v>
      </c>
      <c r="BT127" s="3">
        <f t="shared" si="387"/>
        <v>2023</v>
      </c>
      <c r="BU127" s="3">
        <f t="shared" ref="BU127:BV127" si="389">BU13</f>
        <v>2023</v>
      </c>
      <c r="BV127" s="3">
        <f t="shared" si="389"/>
        <v>2023</v>
      </c>
      <c r="BW127" s="3">
        <f t="shared" ref="BW127:CC127" si="390">BW13</f>
        <v>2023</v>
      </c>
      <c r="BX127" s="3">
        <f t="shared" si="390"/>
        <v>2023</v>
      </c>
      <c r="BY127" s="3">
        <f t="shared" si="390"/>
        <v>2023</v>
      </c>
      <c r="BZ127" s="3">
        <f t="shared" si="390"/>
        <v>2023</v>
      </c>
      <c r="CA127" s="3">
        <f t="shared" si="390"/>
        <v>2023</v>
      </c>
      <c r="CB127" s="3">
        <f t="shared" si="390"/>
        <v>2023</v>
      </c>
      <c r="CC127" s="3">
        <f t="shared" si="390"/>
        <v>2023</v>
      </c>
      <c r="CD127" s="3">
        <f t="shared" si="387"/>
        <v>2023</v>
      </c>
      <c r="CE127" s="3">
        <f t="shared" ref="CE127:CG127" si="391">CE13</f>
        <v>2023</v>
      </c>
      <c r="CF127" s="3">
        <f t="shared" si="391"/>
        <v>2023</v>
      </c>
      <c r="CG127" s="3">
        <f t="shared" si="391"/>
        <v>2023</v>
      </c>
      <c r="CH127" s="3">
        <f t="shared" ref="CH127:CN127" si="392">CH13</f>
        <v>2023</v>
      </c>
      <c r="CI127" s="3">
        <f t="shared" si="392"/>
        <v>2023</v>
      </c>
      <c r="CJ127" s="3">
        <f t="shared" si="392"/>
        <v>2023</v>
      </c>
      <c r="CK127" s="3">
        <f t="shared" si="392"/>
        <v>2023</v>
      </c>
      <c r="CL127" s="3">
        <f t="shared" ref="CL127:CM127" si="393">CL13</f>
        <v>2023</v>
      </c>
      <c r="CM127" s="3">
        <f t="shared" si="393"/>
        <v>2023</v>
      </c>
      <c r="CN127" s="3">
        <f t="shared" si="392"/>
        <v>2023</v>
      </c>
      <c r="CO127" s="3">
        <f t="shared" ref="CO127:CV127" si="394">CO13</f>
        <v>2023</v>
      </c>
      <c r="CP127" s="3">
        <f t="shared" si="394"/>
        <v>2023</v>
      </c>
      <c r="CQ127" s="3">
        <f t="shared" si="394"/>
        <v>2023</v>
      </c>
      <c r="CR127" s="3">
        <f t="shared" si="394"/>
        <v>2023</v>
      </c>
      <c r="CS127" s="3" t="str">
        <f t="shared" si="394"/>
        <v>Year</v>
      </c>
      <c r="CT127" s="3" t="str">
        <f t="shared" si="394"/>
        <v>Year</v>
      </c>
      <c r="CU127" s="3" t="str">
        <f t="shared" si="394"/>
        <v>Year</v>
      </c>
      <c r="CV127" s="3" t="str">
        <f t="shared" si="394"/>
        <v>Year</v>
      </c>
      <c r="CW127" s="3" t="str">
        <f t="shared" si="387"/>
        <v>Year</v>
      </c>
      <c r="CX127" s="3" t="str">
        <f t="shared" si="387"/>
        <v>Year</v>
      </c>
      <c r="DA127" s="66"/>
      <c r="DB127" s="89"/>
    </row>
    <row r="128" spans="2:106" s="3" customFormat="1" x14ac:dyDescent="0.35">
      <c r="B128" s="74"/>
      <c r="C128" s="326" t="s">
        <v>0</v>
      </c>
      <c r="F128" s="3" t="s">
        <v>2</v>
      </c>
      <c r="G128" s="3" t="s">
        <v>1</v>
      </c>
      <c r="I128" s="3" t="s">
        <v>13</v>
      </c>
      <c r="K128" s="347" t="s">
        <v>36</v>
      </c>
      <c r="L128" s="347"/>
      <c r="M128" s="347"/>
      <c r="N128" s="347"/>
      <c r="O128" s="347"/>
      <c r="Q128" s="3" t="s">
        <v>7</v>
      </c>
      <c r="R128" s="3" t="s">
        <v>8</v>
      </c>
      <c r="U128" s="3" t="s">
        <v>4</v>
      </c>
      <c r="Y128" s="66"/>
      <c r="Z128" s="75"/>
      <c r="AB128" s="83"/>
      <c r="AC128" s="58" t="s">
        <v>0</v>
      </c>
      <c r="AF128" s="3" t="s">
        <v>11</v>
      </c>
      <c r="AG128" s="3" t="s">
        <v>51</v>
      </c>
      <c r="AH128" s="3" t="s">
        <v>4</v>
      </c>
      <c r="AI128" s="3" t="s">
        <v>15</v>
      </c>
      <c r="AJ128" s="3" t="s">
        <v>7</v>
      </c>
      <c r="AL128" s="3">
        <f t="shared" ref="AL128:BC128" si="395">AL14</f>
        <v>0</v>
      </c>
      <c r="AM128" s="3" t="str">
        <f t="shared" si="395"/>
        <v>December</v>
      </c>
      <c r="AN128" s="3" t="str">
        <f t="shared" si="395"/>
        <v>December</v>
      </c>
      <c r="AO128" s="3" t="str">
        <f t="shared" si="395"/>
        <v>December</v>
      </c>
      <c r="AP128" s="3" t="str">
        <f t="shared" si="395"/>
        <v>December</v>
      </c>
      <c r="AQ128" s="3" t="str">
        <f t="shared" si="395"/>
        <v>Janyary</v>
      </c>
      <c r="AR128" s="3" t="str">
        <f t="shared" si="395"/>
        <v>January</v>
      </c>
      <c r="AS128" s="3" t="str">
        <f t="shared" si="395"/>
        <v>January</v>
      </c>
      <c r="AT128" s="3" t="str">
        <f t="shared" si="395"/>
        <v>January</v>
      </c>
      <c r="AU128" s="3" t="str">
        <f t="shared" si="395"/>
        <v>January</v>
      </c>
      <c r="AV128" s="3" t="str">
        <f t="shared" si="395"/>
        <v>January</v>
      </c>
      <c r="AW128" s="3" t="str">
        <f t="shared" si="395"/>
        <v>February</v>
      </c>
      <c r="AX128" s="3" t="str">
        <f t="shared" si="395"/>
        <v>March</v>
      </c>
      <c r="AY128" s="3" t="str">
        <f t="shared" si="395"/>
        <v>March</v>
      </c>
      <c r="AZ128" s="3" t="str">
        <f t="shared" si="395"/>
        <v>March</v>
      </c>
      <c r="BA128" s="3" t="str">
        <f t="shared" si="395"/>
        <v>March</v>
      </c>
      <c r="BB128" s="3" t="str">
        <f t="shared" si="395"/>
        <v>March</v>
      </c>
      <c r="BC128" s="3" t="str">
        <f t="shared" si="395"/>
        <v>March</v>
      </c>
      <c r="BD128" s="3" t="str">
        <f t="shared" ref="BD128:CX128" si="396">BD14</f>
        <v>March</v>
      </c>
      <c r="BE128" s="3" t="str">
        <f t="shared" si="396"/>
        <v>April</v>
      </c>
      <c r="BF128" s="3" t="str">
        <f t="shared" si="396"/>
        <v>April</v>
      </c>
      <c r="BG128" s="3" t="str">
        <f t="shared" si="396"/>
        <v>April</v>
      </c>
      <c r="BH128" s="3" t="str">
        <f t="shared" si="396"/>
        <v>April</v>
      </c>
      <c r="BI128" s="3" t="str">
        <f t="shared" si="396"/>
        <v>April</v>
      </c>
      <c r="BJ128" s="3" t="str">
        <f t="shared" si="396"/>
        <v>April</v>
      </c>
      <c r="BK128" s="3" t="str">
        <f t="shared" si="396"/>
        <v>April</v>
      </c>
      <c r="BL128" s="3" t="str">
        <f t="shared" si="396"/>
        <v>April</v>
      </c>
      <c r="BM128" s="3" t="str">
        <f t="shared" si="396"/>
        <v>May</v>
      </c>
      <c r="BN128" s="3" t="str">
        <f t="shared" si="396"/>
        <v>May</v>
      </c>
      <c r="BO128" s="3" t="str">
        <f t="shared" si="396"/>
        <v>May</v>
      </c>
      <c r="BP128" s="3" t="str">
        <f t="shared" si="396"/>
        <v>May</v>
      </c>
      <c r="BQ128" s="3" t="str">
        <f t="shared" si="396"/>
        <v>May</v>
      </c>
      <c r="BR128" s="3" t="str">
        <f t="shared" ref="BR128:BS128" si="397">BR14</f>
        <v>June</v>
      </c>
      <c r="BS128" s="3" t="str">
        <f t="shared" si="397"/>
        <v>June</v>
      </c>
      <c r="BT128" s="3" t="str">
        <f t="shared" si="396"/>
        <v>June</v>
      </c>
      <c r="BU128" s="3" t="str">
        <f t="shared" ref="BU128:BV128" si="398">BU14</f>
        <v>June</v>
      </c>
      <c r="BV128" s="3" t="str">
        <f t="shared" si="398"/>
        <v>July</v>
      </c>
      <c r="BW128" s="3" t="str">
        <f t="shared" ref="BW128:CC128" si="399">BW14</f>
        <v>July</v>
      </c>
      <c r="BX128" s="3" t="str">
        <f t="shared" si="399"/>
        <v>July</v>
      </c>
      <c r="BY128" s="3" t="str">
        <f t="shared" si="399"/>
        <v>July</v>
      </c>
      <c r="BZ128" s="3" t="str">
        <f t="shared" si="399"/>
        <v>July</v>
      </c>
      <c r="CA128" s="3" t="str">
        <f t="shared" si="399"/>
        <v>August</v>
      </c>
      <c r="CB128" s="3" t="str">
        <f t="shared" si="399"/>
        <v>Aug</v>
      </c>
      <c r="CC128" s="3" t="str">
        <f t="shared" si="399"/>
        <v>Aug</v>
      </c>
      <c r="CD128" s="3" t="str">
        <f t="shared" si="396"/>
        <v>Sept</v>
      </c>
      <c r="CE128" s="3" t="str">
        <f t="shared" ref="CE128:CG128" si="400">CE14</f>
        <v>Sept</v>
      </c>
      <c r="CF128" s="3" t="str">
        <f t="shared" si="400"/>
        <v>Sept</v>
      </c>
      <c r="CG128" s="3" t="str">
        <f t="shared" si="400"/>
        <v>Sept</v>
      </c>
      <c r="CH128" s="3" t="str">
        <f t="shared" ref="CH128:CN128" si="401">CH14</f>
        <v>Sept</v>
      </c>
      <c r="CI128" s="3" t="str">
        <f t="shared" si="401"/>
        <v>Sept</v>
      </c>
      <c r="CJ128" s="3" t="str">
        <f t="shared" si="401"/>
        <v>Oct</v>
      </c>
      <c r="CK128" s="3" t="str">
        <f t="shared" si="401"/>
        <v>Oct</v>
      </c>
      <c r="CL128" s="3" t="str">
        <f t="shared" ref="CL128:CM128" si="402">CL14</f>
        <v>Nov</v>
      </c>
      <c r="CM128" s="3" t="str">
        <f t="shared" si="402"/>
        <v>Nov</v>
      </c>
      <c r="CN128" s="3" t="str">
        <f t="shared" si="401"/>
        <v>Nov</v>
      </c>
      <c r="CO128" s="3" t="str">
        <f t="shared" ref="CO128:CV128" si="403">CO14</f>
        <v>Nov</v>
      </c>
      <c r="CP128" s="3" t="str">
        <f t="shared" si="403"/>
        <v>Nov</v>
      </c>
      <c r="CQ128" s="3" t="str">
        <f t="shared" si="403"/>
        <v>Nov</v>
      </c>
      <c r="CR128" s="3" t="str">
        <f t="shared" si="403"/>
        <v>Nov</v>
      </c>
      <c r="CS128" s="3" t="str">
        <f t="shared" si="403"/>
        <v>Month</v>
      </c>
      <c r="CT128" s="3" t="str">
        <f t="shared" si="403"/>
        <v>Month</v>
      </c>
      <c r="CU128" s="3" t="str">
        <f t="shared" si="403"/>
        <v>Month</v>
      </c>
      <c r="CV128" s="3" t="str">
        <f t="shared" si="403"/>
        <v>Month</v>
      </c>
      <c r="CW128" s="3" t="str">
        <f t="shared" si="396"/>
        <v>Month</v>
      </c>
      <c r="CX128" s="3" t="str">
        <f t="shared" si="396"/>
        <v>Month</v>
      </c>
      <c r="DA128" s="66" t="s">
        <v>0</v>
      </c>
      <c r="DB128" s="89"/>
    </row>
    <row r="129" spans="2:106"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C129" si="404">AL15</f>
        <v>0</v>
      </c>
      <c r="AM129" s="41" t="str">
        <f t="shared" si="404"/>
        <v>WAG1</v>
      </c>
      <c r="AN129" s="41" t="str">
        <f t="shared" si="404"/>
        <v>WAG2</v>
      </c>
      <c r="AO129" s="41" t="str">
        <f t="shared" si="404"/>
        <v>WAG3</v>
      </c>
      <c r="AP129" s="41" t="str">
        <f t="shared" si="404"/>
        <v>OTC PTO</v>
      </c>
      <c r="AQ129" s="41" t="str">
        <f t="shared" si="404"/>
        <v>Elva 1</v>
      </c>
      <c r="AR129" s="41" t="str">
        <f t="shared" si="404"/>
        <v>Elva 2</v>
      </c>
      <c r="AS129" s="41" t="str">
        <f t="shared" si="404"/>
        <v>Meyton 1</v>
      </c>
      <c r="AT129" s="41" t="str">
        <f t="shared" si="404"/>
        <v>Meyton 2</v>
      </c>
      <c r="AU129" s="41" t="str">
        <f t="shared" si="404"/>
        <v>H&amp;N 1</v>
      </c>
      <c r="AV129" s="41" t="str">
        <f t="shared" si="404"/>
        <v>H&amp;N 2</v>
      </c>
      <c r="AW129" s="41" t="str">
        <f t="shared" si="404"/>
        <v>Cairo WC</v>
      </c>
      <c r="AX129" s="41" t="str">
        <f t="shared" si="404"/>
        <v>NCAA Champ</v>
      </c>
      <c r="AY129" s="41" t="str">
        <f t="shared" si="404"/>
        <v>CMP Monthly</v>
      </c>
      <c r="AZ129" s="41" t="str">
        <f t="shared" si="404"/>
        <v>NTCSC monthly</v>
      </c>
      <c r="BA129" s="41" t="str">
        <f t="shared" si="404"/>
        <v>Bhopal WC</v>
      </c>
      <c r="BB129" s="41" t="str">
        <f t="shared" si="404"/>
        <v>Mountaineer Open</v>
      </c>
      <c r="BC129" s="41" t="str">
        <f t="shared" si="404"/>
        <v>Mountaineer Open</v>
      </c>
      <c r="BD129" s="41" t="str">
        <f t="shared" ref="BD129:CX129" si="405">BD15</f>
        <v>Mountaineer Open</v>
      </c>
      <c r="BE129" s="41" t="str">
        <f t="shared" si="405"/>
        <v>Akron Open</v>
      </c>
      <c r="BF129" s="41" t="str">
        <f t="shared" si="405"/>
        <v>Akron Open</v>
      </c>
      <c r="BG129" s="41" t="str">
        <f t="shared" si="405"/>
        <v>Akron Open</v>
      </c>
      <c r="BH129" s="41" t="str">
        <f t="shared" si="405"/>
        <v>Junior Olympics</v>
      </c>
      <c r="BI129" s="41" t="str">
        <f t="shared" si="405"/>
        <v>Junior Olympics</v>
      </c>
      <c r="BJ129" s="41" t="str">
        <f t="shared" si="405"/>
        <v>Lima WC</v>
      </c>
      <c r="BK129" s="41" t="str">
        <f t="shared" si="405"/>
        <v>Lapua IWK Berlin</v>
      </c>
      <c r="BL129" s="41" t="str">
        <f t="shared" si="405"/>
        <v>CMP Monthly</v>
      </c>
      <c r="BM129" s="41" t="str">
        <f t="shared" si="405"/>
        <v>ISCH Hannover</v>
      </c>
      <c r="BN129" s="41" t="str">
        <f t="shared" si="405"/>
        <v>Pilsen Liberation</v>
      </c>
      <c r="BO129" s="41" t="str">
        <f t="shared" si="405"/>
        <v>Baku WC</v>
      </c>
      <c r="BP129" s="41" t="str">
        <f t="shared" si="405"/>
        <v>NTCSC PTO</v>
      </c>
      <c r="BQ129" s="41" t="str">
        <f t="shared" si="405"/>
        <v>NTCSC PTO</v>
      </c>
      <c r="BR129" s="41" t="str">
        <f t="shared" ref="BR129:BS129" si="406">BR15</f>
        <v>Camp Perry Open</v>
      </c>
      <c r="BS129" s="41" t="str">
        <f t="shared" si="406"/>
        <v>Camp Perry Open</v>
      </c>
      <c r="BT129" s="41" t="str">
        <f t="shared" si="405"/>
        <v>USASNC</v>
      </c>
      <c r="BU129" s="41" t="str">
        <f t="shared" ref="BU129:BV129" si="407">BU15</f>
        <v>USASNC</v>
      </c>
      <c r="BV129" s="41" t="str">
        <f t="shared" si="407"/>
        <v>Pan Am Tryout</v>
      </c>
      <c r="BW129" s="41" t="str">
        <f t="shared" ref="BW129:CC129" si="408">BW15</f>
        <v>Pan Am Tryout</v>
      </c>
      <c r="BX129" s="41" t="str">
        <f t="shared" si="408"/>
        <v>CMP Nat'l</v>
      </c>
      <c r="BY129" s="41" t="str">
        <f t="shared" si="408"/>
        <v>CMP Nat'l</v>
      </c>
      <c r="BZ129" s="41" t="str">
        <f t="shared" si="408"/>
        <v>Jr World Champ</v>
      </c>
      <c r="CA129" s="41" t="str">
        <f t="shared" si="408"/>
        <v>Baku World Champ</v>
      </c>
      <c r="CB129" s="41" t="str">
        <f t="shared" si="408"/>
        <v>NTCSC PTO</v>
      </c>
      <c r="CC129" s="41" t="str">
        <f t="shared" si="408"/>
        <v>NTCSC PTO</v>
      </c>
      <c r="CD129" s="41" t="str">
        <f t="shared" si="405"/>
        <v>Rio WC</v>
      </c>
      <c r="CE129" s="41" t="str">
        <f t="shared" ref="CE129:CG129" si="409">CE15</f>
        <v>Zippy Open</v>
      </c>
      <c r="CF129" s="41" t="str">
        <f t="shared" si="409"/>
        <v>Zippy Open</v>
      </c>
      <c r="CG129" s="41" t="str">
        <f t="shared" si="409"/>
        <v>CMP Monthly</v>
      </c>
      <c r="CH129" s="41" t="str">
        <f t="shared" ref="CH129:CN129" si="410">CH15</f>
        <v>Oly Tryout 1</v>
      </c>
      <c r="CI129" s="41" t="str">
        <f t="shared" si="410"/>
        <v>Oly Tryout 1</v>
      </c>
      <c r="CJ129" s="41" t="str">
        <f t="shared" si="410"/>
        <v>Pan Am Games</v>
      </c>
      <c r="CK129" s="41" t="str">
        <f t="shared" si="410"/>
        <v>NTCSC Montly PTO</v>
      </c>
      <c r="CL129" s="41" t="str">
        <f t="shared" ref="CL129:CM129" si="411">CL15</f>
        <v>Dixie Double</v>
      </c>
      <c r="CM129" s="41" t="str">
        <f t="shared" si="411"/>
        <v>Dixie Double</v>
      </c>
      <c r="CN129" s="41" t="str">
        <f t="shared" si="410"/>
        <v>NTCSC PTO</v>
      </c>
      <c r="CO129" s="41" t="str">
        <f t="shared" ref="CO129:CV129" si="412">CO15</f>
        <v>NTCSC PTO</v>
      </c>
      <c r="CP129" s="41" t="str">
        <f t="shared" si="412"/>
        <v>WVU Walther Cup</v>
      </c>
      <c r="CQ129" s="41" t="str">
        <f t="shared" si="412"/>
        <v>WVU Walther Cup</v>
      </c>
      <c r="CR129" s="41" t="str">
        <f t="shared" si="412"/>
        <v>World Cup Final</v>
      </c>
      <c r="CS129" s="41" t="str">
        <f t="shared" si="412"/>
        <v>Event 59</v>
      </c>
      <c r="CT129" s="41" t="str">
        <f t="shared" si="412"/>
        <v>Event 60</v>
      </c>
      <c r="CU129" s="41" t="str">
        <f t="shared" si="412"/>
        <v>Event 61</v>
      </c>
      <c r="CV129" s="41" t="str">
        <f t="shared" si="412"/>
        <v>Event 62</v>
      </c>
      <c r="CW129" s="41" t="str">
        <f t="shared" si="405"/>
        <v>Event 63</v>
      </c>
      <c r="CX129" s="41" t="str">
        <f t="shared" si="405"/>
        <v>Event 64</v>
      </c>
      <c r="CZ129" s="41" t="s">
        <v>34</v>
      </c>
      <c r="DA129" s="66" t="s">
        <v>35</v>
      </c>
      <c r="DB129" s="89"/>
    </row>
    <row r="130" spans="2:106"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2"/>
      <c r="CY130" s="118"/>
      <c r="CZ130" s="149"/>
      <c r="DA130" s="97"/>
      <c r="DB130" s="105"/>
    </row>
    <row r="131" spans="2:106" x14ac:dyDescent="0.35">
      <c r="B131" s="71"/>
      <c r="C131" s="327">
        <f>IF(AD131="Athlete Name","",AC131)</f>
        <v>29</v>
      </c>
      <c r="D131" s="47" t="str">
        <f t="shared" ref="D131" si="413">IF(AD131="Athlete Name","",AD131)</f>
        <v>Bremen Butler</v>
      </c>
      <c r="E131" s="60"/>
      <c r="F131" s="1">
        <f>IF(COUNT(AL131:CX131)=0,"", COUNT(AL131:CX131))</f>
        <v>14</v>
      </c>
      <c r="G131" s="46">
        <f t="shared" ref="G131" si="414">_xlfn.IFS(F131="","",F131=1,1,F131=2,2,F131=3,3,F131=4,4,F131=5,5,F131&gt;5,5)</f>
        <v>5</v>
      </c>
      <c r="I131" s="61"/>
      <c r="J131" s="108" t="s">
        <v>7</v>
      </c>
      <c r="K131" s="45">
        <f>IFERROR(LARGE((AL131:CX131),1),"")</f>
        <v>624.1</v>
      </c>
      <c r="L131" s="1">
        <f>IFERROR(LARGE((AL131:CX131),2),"")</f>
        <v>623.29999999999995</v>
      </c>
      <c r="M131" s="1">
        <f>IFERROR(LARGE((AL131:CX131),3),"")</f>
        <v>622.9</v>
      </c>
      <c r="N131" s="1">
        <f>IFERROR(LARGE((AL131:CX131),4),"")</f>
        <v>622.4</v>
      </c>
      <c r="O131" s="46">
        <f>IFERROR(LARGE((AL131:CX131),5),"")</f>
        <v>622.1</v>
      </c>
      <c r="P131" s="1"/>
      <c r="Q131" s="56">
        <f t="shared" ref="Q131" si="415">IFERROR(AVERAGEIF(K131:O131,"&gt;0"),"")</f>
        <v>622.96</v>
      </c>
      <c r="R131" s="57" t="str">
        <f t="shared" ref="R131" si="416">IF(SUM(AF132:AJ132,K132:O132)=0,"",SUM(AF132:AJ132,K132:O132))</f>
        <v/>
      </c>
      <c r="T131" s="5">
        <f t="shared" ref="T131" si="417">IF(U131="","",1)</f>
        <v>1</v>
      </c>
      <c r="U131" s="4">
        <f t="shared" ref="U131" si="418">IF(SUM(Q131:R131)=0,"",SUM(Q131:R131))</f>
        <v>622.96</v>
      </c>
      <c r="V131" s="6">
        <f t="shared" ref="V131" si="419">IF(U131="","",1)</f>
        <v>1</v>
      </c>
      <c r="X131" s="60" t="str">
        <f t="shared" ref="X131" si="420">IF(AD131="Athlete Name","",AD131)</f>
        <v>Bremen Butler</v>
      </c>
      <c r="Y131" s="46"/>
      <c r="Z131" s="76"/>
      <c r="AB131" s="82"/>
      <c r="AC131" s="45">
        <v>29</v>
      </c>
      <c r="AD131" s="60" t="s">
        <v>203</v>
      </c>
      <c r="AF131" s="45"/>
      <c r="AG131" s="1"/>
      <c r="AH131" s="1"/>
      <c r="AI131" s="1"/>
      <c r="AJ131" s="46"/>
      <c r="AK131" s="108"/>
      <c r="AL131" s="62" t="s">
        <v>7</v>
      </c>
      <c r="AM131" s="62">
        <v>622.9</v>
      </c>
      <c r="AN131" s="62">
        <v>622.1</v>
      </c>
      <c r="AO131" s="62">
        <v>622.4</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v>622</v>
      </c>
      <c r="BC131" s="62">
        <v>618.20000000000005</v>
      </c>
      <c r="BD131" s="62" t="s">
        <v>7</v>
      </c>
      <c r="BE131" s="62" t="s">
        <v>7</v>
      </c>
      <c r="BF131" s="62" t="s">
        <v>7</v>
      </c>
      <c r="BG131" s="62" t="s">
        <v>7</v>
      </c>
      <c r="BH131" s="62">
        <v>619.70000000000005</v>
      </c>
      <c r="BI131" s="62">
        <v>623.29999999999995</v>
      </c>
      <c r="BJ131" s="62" t="s">
        <v>7</v>
      </c>
      <c r="BK131" s="62" t="s">
        <v>7</v>
      </c>
      <c r="BL131" s="62">
        <v>621.5</v>
      </c>
      <c r="BM131" s="62" t="s">
        <v>7</v>
      </c>
      <c r="BN131" s="62" t="s">
        <v>7</v>
      </c>
      <c r="BO131" s="62" t="s">
        <v>7</v>
      </c>
      <c r="BP131" s="62" t="s">
        <v>7</v>
      </c>
      <c r="BQ131" s="62" t="s">
        <v>7</v>
      </c>
      <c r="BR131" s="62">
        <v>620.79999999999995</v>
      </c>
      <c r="BS131" s="62">
        <v>616.9</v>
      </c>
      <c r="BT131" s="62" t="s">
        <v>7</v>
      </c>
      <c r="BU131" s="62" t="s">
        <v>7</v>
      </c>
      <c r="BV131" s="62" t="s">
        <v>7</v>
      </c>
      <c r="BW131" s="62" t="s">
        <v>7</v>
      </c>
      <c r="BX131" s="62">
        <v>617.9</v>
      </c>
      <c r="BY131" s="62">
        <v>616.1</v>
      </c>
      <c r="BZ131" s="62" t="s">
        <v>7</v>
      </c>
      <c r="CA131" s="62" t="s">
        <v>7</v>
      </c>
      <c r="CB131" s="62" t="s">
        <v>7</v>
      </c>
      <c r="CC131" s="62" t="s">
        <v>7</v>
      </c>
      <c r="CD131" s="62" t="s">
        <v>7</v>
      </c>
      <c r="CE131" s="62" t="s">
        <v>7</v>
      </c>
      <c r="CF131" s="62" t="s">
        <v>7</v>
      </c>
      <c r="CG131" s="62" t="s">
        <v>7</v>
      </c>
      <c r="CH131" s="62">
        <v>620</v>
      </c>
      <c r="CI131" s="62">
        <v>624.1</v>
      </c>
      <c r="CJ131" s="62" t="s">
        <v>7</v>
      </c>
      <c r="CK131" s="62" t="s">
        <v>7</v>
      </c>
      <c r="CL131" s="62" t="s">
        <v>7</v>
      </c>
      <c r="CM131" s="62" t="s">
        <v>7</v>
      </c>
      <c r="CN131" s="62" t="s">
        <v>7</v>
      </c>
      <c r="CO131" s="62" t="s">
        <v>7</v>
      </c>
      <c r="CP131" s="62" t="s">
        <v>7</v>
      </c>
      <c r="CQ131" s="62" t="s">
        <v>7</v>
      </c>
      <c r="CR131" s="62" t="s">
        <v>7</v>
      </c>
      <c r="CS131" s="62" t="s">
        <v>7</v>
      </c>
      <c r="CT131" s="62" t="s">
        <v>7</v>
      </c>
      <c r="CU131" s="62" t="s">
        <v>7</v>
      </c>
      <c r="CV131" s="62" t="s">
        <v>7</v>
      </c>
      <c r="CW131" s="62" t="s">
        <v>7</v>
      </c>
      <c r="CX131" s="62" t="s">
        <v>7</v>
      </c>
      <c r="CY131" s="117"/>
      <c r="CZ131" s="60" t="str">
        <f>IF(AD131="Athlete Name","",AD131)</f>
        <v>Bremen Butler</v>
      </c>
      <c r="DA131" s="46">
        <v>31</v>
      </c>
      <c r="DB131" s="88"/>
    </row>
    <row r="132" spans="2:106" x14ac:dyDescent="0.35">
      <c r="B132" s="71"/>
      <c r="C132" s="327"/>
      <c r="D132" s="47"/>
      <c r="E132" s="60"/>
      <c r="G132" s="46"/>
      <c r="I132" s="61" t="str">
        <f>IF(SUM(AF132:AJ132)=0,"",SUM(AF132:AJ132))</f>
        <v/>
      </c>
      <c r="J132" s="108" t="s">
        <v>12</v>
      </c>
      <c r="K132" s="45" t="str">
        <f>IFERROR(LARGE((AL132:CX132),1),"")</f>
        <v/>
      </c>
      <c r="L132" s="1" t="str">
        <f>IFERROR(LARGE((AL132:CX132),2),"")</f>
        <v/>
      </c>
      <c r="M132" s="1" t="str">
        <f>IFERROR(LARGE((AL132:CX132),3),"")</f>
        <v/>
      </c>
      <c r="N132" s="1" t="str">
        <f>IFERROR(LARGE((AL132:CX132),4),"")</f>
        <v/>
      </c>
      <c r="O132" s="46" t="str">
        <f>IFERROR(LARGE((AL132:CX132),5),"")</f>
        <v/>
      </c>
      <c r="P132" s="1"/>
      <c r="Q132" s="56"/>
      <c r="R132" s="57"/>
      <c r="T132" s="5">
        <f t="shared" ref="T132" si="421">IF(U131="","",1)</f>
        <v>1</v>
      </c>
      <c r="U132" s="126">
        <f t="shared" ref="U132" si="422">IF(U131="","",1)</f>
        <v>1</v>
      </c>
      <c r="V132" s="6">
        <f t="shared" ref="V132" si="423">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117"/>
      <c r="CZ132" s="60"/>
      <c r="DA132" s="46"/>
      <c r="DB132" s="88"/>
    </row>
    <row r="133" spans="2:106" s="39" customFormat="1" ht="8.5" customHeight="1" thickBot="1" x14ac:dyDescent="0.4">
      <c r="B133" s="102"/>
      <c r="C133" s="328"/>
      <c r="D133" s="107"/>
      <c r="E133" s="103"/>
      <c r="F133" s="115"/>
      <c r="G133" s="116"/>
      <c r="I133" s="95"/>
      <c r="K133" s="96"/>
      <c r="L133" s="93"/>
      <c r="M133" s="93"/>
      <c r="N133" s="93"/>
      <c r="O133" s="94"/>
      <c r="Q133" s="112"/>
      <c r="R133" s="113"/>
      <c r="T133" s="110">
        <f t="shared" ref="T133" si="424">IF(U131="","",1)</f>
        <v>1</v>
      </c>
      <c r="U133" s="93">
        <f t="shared" ref="U133" si="425">IF(U131="","",1)</f>
        <v>1</v>
      </c>
      <c r="V133" s="109">
        <f t="shared" ref="V133" si="426">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6"/>
      <c r="CY133" s="118"/>
      <c r="CZ133" s="158"/>
      <c r="DA133" s="97"/>
      <c r="DB133" s="105"/>
    </row>
    <row r="134" spans="2:106" ht="8.5" customHeight="1" thickTop="1" x14ac:dyDescent="0.35">
      <c r="B134" s="71"/>
      <c r="C134" s="327"/>
      <c r="D134" s="47"/>
      <c r="E134" s="60"/>
      <c r="G134" s="46"/>
      <c r="I134" s="61"/>
      <c r="K134" s="45"/>
      <c r="L134" s="1"/>
      <c r="M134" s="1"/>
      <c r="N134" s="1"/>
      <c r="O134" s="46"/>
      <c r="P134" s="1"/>
      <c r="Q134" s="56"/>
      <c r="R134" s="57"/>
      <c r="T134" s="5">
        <f t="shared" ref="T134" si="427">IF(U135="","",1)</f>
        <v>1</v>
      </c>
      <c r="U134" s="1">
        <f t="shared" ref="U134" si="428">IF(U135="","",1)</f>
        <v>1</v>
      </c>
      <c r="V134" s="6">
        <f t="shared" ref="V134" si="429">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5"/>
      <c r="CY134" s="117"/>
      <c r="CZ134" s="134"/>
      <c r="DA134" s="46"/>
      <c r="DB134" s="88"/>
    </row>
    <row r="135" spans="2:106" x14ac:dyDescent="0.35">
      <c r="B135" s="71"/>
      <c r="C135" s="327">
        <f>IF(AD135="Athlete Name","",AC135)</f>
        <v>30</v>
      </c>
      <c r="D135" s="47" t="str">
        <f t="shared" ref="D135" si="430">IF(AD135="Athlete Name","",AD135)</f>
        <v>Julianna Hays</v>
      </c>
      <c r="E135" s="60"/>
      <c r="F135" s="1">
        <f>IF(COUNT(AL135:CX135)=0,"", COUNT(AL135:CX135))</f>
        <v>7</v>
      </c>
      <c r="G135" s="46">
        <f t="shared" ref="G135" si="431">_xlfn.IFS(F135="","",F135=1,1,F135=2,2,F135=3,3,F135=4,4,F135=5,5,F135&gt;5,5)</f>
        <v>5</v>
      </c>
      <c r="I135" s="61"/>
      <c r="J135" s="108" t="s">
        <v>7</v>
      </c>
      <c r="K135" s="45">
        <f>IFERROR(LARGE((AL135:CX135),1),"")</f>
        <v>623.5</v>
      </c>
      <c r="L135" s="1">
        <f>IFERROR(LARGE((AL135:CX135),2),"")</f>
        <v>622.6</v>
      </c>
      <c r="M135" s="1">
        <f>IFERROR(LARGE((AL135:CX135),3),"")</f>
        <v>622.29999999999995</v>
      </c>
      <c r="N135" s="1">
        <f>IFERROR(LARGE((AL135:CX135),4),"")</f>
        <v>619.20000000000005</v>
      </c>
      <c r="O135" s="46">
        <f>IFERROR(LARGE((AL135:CX135),5),"")</f>
        <v>617.79999999999995</v>
      </c>
      <c r="P135" s="1"/>
      <c r="Q135" s="56">
        <f t="shared" ref="Q135" si="432">IFERROR(AVERAGEIF(K135:O135,"&gt;0"),"")</f>
        <v>621.07999999999993</v>
      </c>
      <c r="R135" s="57" t="str">
        <f t="shared" ref="R135" si="433">IF(SUM(AF136:AJ136,K136:O136)=0,"",SUM(AF136:AJ136,K136:O136))</f>
        <v/>
      </c>
      <c r="T135" s="5">
        <f t="shared" ref="T135" si="434">IF(U135="","",1)</f>
        <v>1</v>
      </c>
      <c r="U135" s="4">
        <f t="shared" ref="U135" si="435">IF(SUM(Q135:R135)=0,"",SUM(Q135:R135))</f>
        <v>621.07999999999993</v>
      </c>
      <c r="V135" s="6">
        <f t="shared" ref="V135" si="436">IF(U135="","",1)</f>
        <v>1</v>
      </c>
      <c r="X135" s="60" t="str">
        <f t="shared" ref="X135" si="437">IF(AD135="Athlete Name","",AD135)</f>
        <v>Julianna Hays</v>
      </c>
      <c r="Y135" s="46"/>
      <c r="Z135" s="76"/>
      <c r="AB135" s="82"/>
      <c r="AC135" s="45">
        <v>30</v>
      </c>
      <c r="AD135" s="60" t="s">
        <v>175</v>
      </c>
      <c r="AF135" s="45"/>
      <c r="AG135" s="1"/>
      <c r="AH135" s="1"/>
      <c r="AI135" s="1"/>
      <c r="AJ135" s="46"/>
      <c r="AK135" s="108"/>
      <c r="AL135" s="62" t="s">
        <v>7</v>
      </c>
      <c r="AM135" s="62">
        <v>623.5</v>
      </c>
      <c r="AN135" s="62">
        <v>622.29999999999995</v>
      </c>
      <c r="AO135" s="62">
        <v>617.79999999999995</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v>619.20000000000005</v>
      </c>
      <c r="BU135" s="62">
        <v>611.79999999999995</v>
      </c>
      <c r="BV135" s="62" t="s">
        <v>7</v>
      </c>
      <c r="BW135" s="62" t="s">
        <v>7</v>
      </c>
      <c r="BX135" s="62">
        <v>617.1</v>
      </c>
      <c r="BY135" s="62">
        <v>622.6</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t="s">
        <v>7</v>
      </c>
      <c r="CQ135" s="62" t="s">
        <v>7</v>
      </c>
      <c r="CR135" s="62" t="s">
        <v>7</v>
      </c>
      <c r="CS135" s="62" t="s">
        <v>7</v>
      </c>
      <c r="CT135" s="62" t="s">
        <v>7</v>
      </c>
      <c r="CU135" s="62" t="s">
        <v>7</v>
      </c>
      <c r="CV135" s="62" t="s">
        <v>7</v>
      </c>
      <c r="CW135" s="62" t="s">
        <v>7</v>
      </c>
      <c r="CX135" s="62" t="s">
        <v>7</v>
      </c>
      <c r="CY135" s="117"/>
      <c r="CZ135" s="60" t="str">
        <f>IF(AD135="Athlete Name","",AD135)</f>
        <v>Julianna Hays</v>
      </c>
      <c r="DA135" s="46">
        <v>32</v>
      </c>
      <c r="DB135" s="88"/>
    </row>
    <row r="136" spans="2:106" x14ac:dyDescent="0.35">
      <c r="B136" s="71"/>
      <c r="C136" s="327"/>
      <c r="D136" s="47"/>
      <c r="E136" s="60"/>
      <c r="G136" s="46"/>
      <c r="I136" s="61" t="str">
        <f>IF(SUM(AF136:AJ136)=0,"",SUM(AF136:AJ136))</f>
        <v/>
      </c>
      <c r="J136" s="108" t="s">
        <v>12</v>
      </c>
      <c r="K136" s="45" t="str">
        <f>IFERROR(LARGE((AL136:CX136),1),"")</f>
        <v/>
      </c>
      <c r="L136" s="1" t="str">
        <f>IFERROR(LARGE((AL136:CX136),2),"")</f>
        <v/>
      </c>
      <c r="M136" s="1" t="str">
        <f>IFERROR(LARGE((AL136:CX136),3),"")</f>
        <v/>
      </c>
      <c r="N136" s="1" t="str">
        <f>IFERROR(LARGE((AL136:CX136),4),"")</f>
        <v/>
      </c>
      <c r="O136" s="46" t="str">
        <f>IFERROR(LARGE((AL136:CX136),5),"")</f>
        <v/>
      </c>
      <c r="P136" s="1"/>
      <c r="Q136" s="56"/>
      <c r="R136" s="57"/>
      <c r="T136" s="5">
        <f t="shared" ref="T136" si="438">IF(U135="","",1)</f>
        <v>1</v>
      </c>
      <c r="U136" s="126">
        <f t="shared" ref="U136" si="439">IF(U135="","",1)</f>
        <v>1</v>
      </c>
      <c r="V136" s="6">
        <f t="shared" ref="V136" si="440">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117"/>
      <c r="CZ136" s="60"/>
      <c r="DA136" s="46"/>
      <c r="DB136" s="88"/>
    </row>
    <row r="137" spans="2:106" s="39" customFormat="1" ht="8.5" customHeight="1" thickBot="1" x14ac:dyDescent="0.4">
      <c r="B137" s="102"/>
      <c r="C137" s="328"/>
      <c r="D137" s="107"/>
      <c r="E137" s="103"/>
      <c r="F137" s="115"/>
      <c r="G137" s="116"/>
      <c r="I137" s="95"/>
      <c r="K137" s="96"/>
      <c r="L137" s="93"/>
      <c r="M137" s="93"/>
      <c r="N137" s="93"/>
      <c r="O137" s="94"/>
      <c r="Q137" s="112"/>
      <c r="R137" s="113"/>
      <c r="T137" s="110">
        <f t="shared" ref="T137" si="441">IF(U135="","",1)</f>
        <v>1</v>
      </c>
      <c r="U137" s="93">
        <f t="shared" ref="U137" si="442">IF(U135="","",1)</f>
        <v>1</v>
      </c>
      <c r="V137" s="109">
        <f t="shared" ref="V137" si="443">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2"/>
      <c r="CY137" s="118"/>
      <c r="CZ137" s="146"/>
      <c r="DA137" s="97"/>
      <c r="DB137" s="105"/>
    </row>
    <row r="138" spans="2:106" ht="8.5" customHeight="1" thickTop="1" x14ac:dyDescent="0.35">
      <c r="B138" s="71"/>
      <c r="C138" s="327"/>
      <c r="D138" s="47"/>
      <c r="E138" s="60"/>
      <c r="G138" s="46"/>
      <c r="I138" s="61"/>
      <c r="K138" s="45"/>
      <c r="L138" s="1"/>
      <c r="M138" s="1"/>
      <c r="N138" s="1"/>
      <c r="O138" s="46"/>
      <c r="P138" s="1"/>
      <c r="Q138" s="56"/>
      <c r="R138" s="57"/>
      <c r="T138" s="5">
        <f t="shared" ref="T138" si="444">IF(U139="","",1)</f>
        <v>1</v>
      </c>
      <c r="U138" s="1">
        <f t="shared" ref="U138" si="445">IF(U139="","",1)</f>
        <v>1</v>
      </c>
      <c r="V138" s="6">
        <f t="shared" ref="V138" si="446">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2"/>
      <c r="CY138" s="117"/>
      <c r="CZ138" s="149"/>
      <c r="DA138" s="46"/>
      <c r="DB138" s="88"/>
    </row>
    <row r="139" spans="2:106" x14ac:dyDescent="0.35">
      <c r="B139" s="71"/>
      <c r="C139" s="327">
        <f>IF(AD139="Athlete Name","",AC139)</f>
        <v>31</v>
      </c>
      <c r="D139" s="47" t="str">
        <f t="shared" ref="D139" si="447">IF(AD139="Athlete Name","",AD139)</f>
        <v>Elizabeth Probst</v>
      </c>
      <c r="E139" s="60"/>
      <c r="F139" s="1">
        <f>IF(COUNT(AL139:CX139)=0,"", COUNT(AL139:CX139))</f>
        <v>11</v>
      </c>
      <c r="G139" s="46">
        <f t="shared" ref="G139" si="448">_xlfn.IFS(F139="","",F139=1,1,F139=2,2,F139=3,3,F139=4,4,F139=5,5,F139&gt;5,5)</f>
        <v>5</v>
      </c>
      <c r="I139" s="61"/>
      <c r="J139" s="108" t="s">
        <v>7</v>
      </c>
      <c r="K139" s="45">
        <f>IFERROR(LARGE((AL139:CX139),1),"")</f>
        <v>626.4</v>
      </c>
      <c r="L139" s="1">
        <f>IFERROR(LARGE((AL139:CX139),2),"")</f>
        <v>624.6</v>
      </c>
      <c r="M139" s="1">
        <f>IFERROR(LARGE((AL139:CX139),3),"")</f>
        <v>624.4</v>
      </c>
      <c r="N139" s="1">
        <f>IFERROR(LARGE((AL139:CX139),4),"")</f>
        <v>623.4</v>
      </c>
      <c r="O139" s="46">
        <f>IFERROR(LARGE((AL139:CX139),5),"")</f>
        <v>622.5</v>
      </c>
      <c r="P139" s="1"/>
      <c r="Q139" s="56">
        <f t="shared" ref="Q139" si="449">IFERROR(AVERAGEIF(K139:O139,"&gt;0"),"")</f>
        <v>624.26</v>
      </c>
      <c r="R139" s="57" t="str">
        <f t="shared" ref="R139" si="450">IF(SUM(AF140:AJ140,K140:O140)=0,"",SUM(AF140:AJ140,K140:O140))</f>
        <v/>
      </c>
      <c r="T139" s="5">
        <f t="shared" ref="T139" si="451">IF(U139="","",1)</f>
        <v>1</v>
      </c>
      <c r="U139" s="4">
        <f t="shared" ref="U139" si="452">IF(SUM(Q139:R139)=0,"",SUM(Q139:R139))</f>
        <v>624.26</v>
      </c>
      <c r="V139" s="6">
        <f t="shared" ref="V139" si="453">IF(U139="","",1)</f>
        <v>1</v>
      </c>
      <c r="X139" s="60" t="str">
        <f t="shared" ref="X139" si="454">IF(AD139="Athlete Name","",AD139)</f>
        <v>Elizabeth Probst</v>
      </c>
      <c r="Y139" s="46"/>
      <c r="Z139" s="76"/>
      <c r="AB139" s="82"/>
      <c r="AC139" s="45">
        <v>31</v>
      </c>
      <c r="AD139" s="60" t="s">
        <v>204</v>
      </c>
      <c r="AF139" s="45"/>
      <c r="AG139" s="1"/>
      <c r="AH139" s="1"/>
      <c r="AI139" s="1"/>
      <c r="AJ139" s="46"/>
      <c r="AK139" s="108"/>
      <c r="AL139" s="62" t="s">
        <v>7</v>
      </c>
      <c r="AM139" s="62">
        <v>619.70000000000005</v>
      </c>
      <c r="AN139" s="62">
        <v>616.5</v>
      </c>
      <c r="AO139" s="62">
        <v>612.29999999999995</v>
      </c>
      <c r="AP139" s="62" t="s">
        <v>7</v>
      </c>
      <c r="AQ139" s="62" t="s">
        <v>7</v>
      </c>
      <c r="AR139" s="62" t="s">
        <v>7</v>
      </c>
      <c r="AS139" s="62" t="s">
        <v>7</v>
      </c>
      <c r="AT139" s="62" t="s">
        <v>7</v>
      </c>
      <c r="AU139" s="62" t="s">
        <v>7</v>
      </c>
      <c r="AV139" s="62" t="s">
        <v>7</v>
      </c>
      <c r="AW139" s="62" t="s">
        <v>7</v>
      </c>
      <c r="AX139" s="62" t="s">
        <v>7</v>
      </c>
      <c r="AY139" s="62" t="s">
        <v>7</v>
      </c>
      <c r="AZ139" s="62">
        <v>617</v>
      </c>
      <c r="BA139" s="62" t="s">
        <v>7</v>
      </c>
      <c r="BB139" s="62" t="s">
        <v>7</v>
      </c>
      <c r="BC139" s="62" t="s">
        <v>7</v>
      </c>
      <c r="BD139" s="62" t="s">
        <v>7</v>
      </c>
      <c r="BE139" s="62" t="s">
        <v>7</v>
      </c>
      <c r="BF139" s="62" t="s">
        <v>7</v>
      </c>
      <c r="BG139" s="62" t="s">
        <v>7</v>
      </c>
      <c r="BH139" s="62">
        <v>623.4</v>
      </c>
      <c r="BI139" s="62">
        <v>621.6</v>
      </c>
      <c r="BJ139" s="62" t="s">
        <v>7</v>
      </c>
      <c r="BK139" s="62" t="s">
        <v>7</v>
      </c>
      <c r="BL139" s="62" t="s">
        <v>7</v>
      </c>
      <c r="BM139" s="62" t="s">
        <v>7</v>
      </c>
      <c r="BN139" s="62" t="s">
        <v>7</v>
      </c>
      <c r="BO139" s="62" t="s">
        <v>7</v>
      </c>
      <c r="BP139" s="62" t="s">
        <v>7</v>
      </c>
      <c r="BQ139" s="62" t="s">
        <v>7</v>
      </c>
      <c r="BR139" s="62" t="s">
        <v>7</v>
      </c>
      <c r="BS139" s="62" t="s">
        <v>7</v>
      </c>
      <c r="BT139" s="62">
        <v>624.4</v>
      </c>
      <c r="BU139" s="62">
        <v>619.29999999999995</v>
      </c>
      <c r="BV139" s="62" t="s">
        <v>7</v>
      </c>
      <c r="BW139" s="62" t="s">
        <v>7</v>
      </c>
      <c r="BX139" s="62" t="s">
        <v>7</v>
      </c>
      <c r="BY139" s="62" t="s">
        <v>7</v>
      </c>
      <c r="BZ139" s="62">
        <v>622.5</v>
      </c>
      <c r="CA139" s="62" t="s">
        <v>7</v>
      </c>
      <c r="CB139" s="62" t="s">
        <v>7</v>
      </c>
      <c r="CC139" s="62" t="s">
        <v>7</v>
      </c>
      <c r="CD139" s="62" t="s">
        <v>7</v>
      </c>
      <c r="CE139" s="62" t="s">
        <v>7</v>
      </c>
      <c r="CF139" s="62" t="s">
        <v>7</v>
      </c>
      <c r="CG139" s="62" t="s">
        <v>7</v>
      </c>
      <c r="CH139" s="62">
        <v>626.4</v>
      </c>
      <c r="CI139" s="62">
        <v>624.6</v>
      </c>
      <c r="CJ139" s="62" t="s">
        <v>7</v>
      </c>
      <c r="CK139" s="62" t="s">
        <v>7</v>
      </c>
      <c r="CL139" s="62" t="s">
        <v>7</v>
      </c>
      <c r="CM139" s="62" t="s">
        <v>7</v>
      </c>
      <c r="CN139" s="62" t="s">
        <v>7</v>
      </c>
      <c r="CO139" s="62" t="s">
        <v>7</v>
      </c>
      <c r="CP139" s="62" t="s">
        <v>7</v>
      </c>
      <c r="CQ139" s="62" t="s">
        <v>7</v>
      </c>
      <c r="CR139" s="62" t="s">
        <v>7</v>
      </c>
      <c r="CS139" s="62" t="s">
        <v>7</v>
      </c>
      <c r="CT139" s="62" t="s">
        <v>7</v>
      </c>
      <c r="CU139" s="62" t="s">
        <v>7</v>
      </c>
      <c r="CV139" s="62" t="s">
        <v>7</v>
      </c>
      <c r="CW139" s="62" t="s">
        <v>7</v>
      </c>
      <c r="CX139" s="62" t="s">
        <v>7</v>
      </c>
      <c r="CY139" s="117"/>
      <c r="CZ139" s="60" t="str">
        <f>IF(AD139="Athlete Name","",AD139)</f>
        <v>Elizabeth Probst</v>
      </c>
      <c r="DA139" s="46">
        <v>33</v>
      </c>
      <c r="DB139" s="88"/>
    </row>
    <row r="140" spans="2:106" x14ac:dyDescent="0.35">
      <c r="B140" s="71"/>
      <c r="C140" s="327"/>
      <c r="D140" s="47"/>
      <c r="E140" s="60"/>
      <c r="F140" s="45"/>
      <c r="G140" s="46"/>
      <c r="I140" s="61" t="str">
        <f>IF(SUM(AF140:AJ140)=0,"",SUM(AF140:AJ140))</f>
        <v/>
      </c>
      <c r="J140" s="108" t="s">
        <v>12</v>
      </c>
      <c r="K140" s="45" t="str">
        <f>IFERROR(LARGE((AL140:CX140),1),"")</f>
        <v/>
      </c>
      <c r="L140" s="1" t="str">
        <f>IFERROR(LARGE((AL140:CX140),2),"")</f>
        <v/>
      </c>
      <c r="M140" s="1" t="str">
        <f>IFERROR(LARGE((AL140:CX140),3),"")</f>
        <v/>
      </c>
      <c r="N140" s="1" t="str">
        <f>IFERROR(LARGE((AL140:CX140),4),"")</f>
        <v/>
      </c>
      <c r="O140" s="46" t="str">
        <f>IFERROR(LARGE((AL140:CX140),5),"")</f>
        <v/>
      </c>
      <c r="P140" s="1"/>
      <c r="Q140" s="56"/>
      <c r="R140" s="57"/>
      <c r="T140" s="5">
        <f t="shared" ref="T140" si="455">IF(U139="","",1)</f>
        <v>1</v>
      </c>
      <c r="U140" s="126">
        <f t="shared" ref="U140" si="456">IF(U139="","",1)</f>
        <v>1</v>
      </c>
      <c r="V140" s="6">
        <f t="shared" ref="V140" si="457">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117"/>
      <c r="CZ140" s="60"/>
      <c r="DA140" s="46"/>
      <c r="DB140" s="88"/>
    </row>
    <row r="141" spans="2:106" s="39" customFormat="1" ht="8.5" customHeight="1" thickBot="1" x14ac:dyDescent="0.4">
      <c r="B141" s="102"/>
      <c r="C141" s="328"/>
      <c r="D141" s="107"/>
      <c r="E141" s="103"/>
      <c r="F141" s="115"/>
      <c r="G141" s="116"/>
      <c r="I141" s="95"/>
      <c r="K141" s="96"/>
      <c r="L141" s="93"/>
      <c r="M141" s="93"/>
      <c r="N141" s="93"/>
      <c r="O141" s="94"/>
      <c r="Q141" s="112"/>
      <c r="R141" s="113"/>
      <c r="T141" s="110">
        <f t="shared" ref="T141" si="458">IF(U139="","",1)</f>
        <v>1</v>
      </c>
      <c r="U141" s="93">
        <f t="shared" ref="U141" si="459">IF(U139="","",1)</f>
        <v>1</v>
      </c>
      <c r="V141" s="109">
        <f t="shared" ref="V141" si="460">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6"/>
      <c r="CY141" s="118"/>
      <c r="CZ141" s="158"/>
      <c r="DA141" s="97"/>
      <c r="DB141" s="105"/>
    </row>
    <row r="142" spans="2:106" ht="8.5" customHeight="1" thickTop="1" x14ac:dyDescent="0.35">
      <c r="B142" s="71"/>
      <c r="C142" s="327"/>
      <c r="D142" s="47"/>
      <c r="E142" s="60"/>
      <c r="G142" s="46"/>
      <c r="I142" s="61"/>
      <c r="K142" s="45"/>
      <c r="L142" s="1"/>
      <c r="M142" s="1"/>
      <c r="N142" s="1"/>
      <c r="O142" s="46"/>
      <c r="P142" s="1"/>
      <c r="Q142" s="56"/>
      <c r="R142" s="57"/>
      <c r="T142" s="5">
        <f t="shared" ref="T142" si="461">IF(U143="","",1)</f>
        <v>1</v>
      </c>
      <c r="U142" s="1">
        <f t="shared" ref="U142" si="462">IF(U143="","",1)</f>
        <v>1</v>
      </c>
      <c r="V142" s="6">
        <f t="shared" ref="V142" si="463">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5"/>
      <c r="CY142" s="117"/>
      <c r="CZ142" s="134"/>
      <c r="DA142" s="46"/>
      <c r="DB142" s="88"/>
    </row>
    <row r="143" spans="2:106" x14ac:dyDescent="0.35">
      <c r="B143" s="71"/>
      <c r="C143" s="327">
        <f>IF(AD143="Athlete Name","",AC143)</f>
        <v>32</v>
      </c>
      <c r="D143" s="47" t="str">
        <f t="shared" ref="D143" si="464">IF(AD143="Athlete Name","",AD143)</f>
        <v>Gracie Dinh</v>
      </c>
      <c r="E143" s="60"/>
      <c r="F143" s="1">
        <f>IF(COUNT(AL143:CX143)=0,"", COUNT(AL143:CX143))</f>
        <v>18</v>
      </c>
      <c r="G143" s="46">
        <f t="shared" ref="G143" si="465">_xlfn.IFS(F143="","",F143=1,1,F143=2,2,F143=3,3,F143=4,4,F143=5,5,F143&gt;5,5)</f>
        <v>5</v>
      </c>
      <c r="I143" s="61"/>
      <c r="J143" s="108" t="s">
        <v>7</v>
      </c>
      <c r="K143" s="45">
        <f>IFERROR(LARGE((AL143:CX143),1),"")</f>
        <v>628</v>
      </c>
      <c r="L143" s="1">
        <f>IFERROR(LARGE((AL143:CX143),2),"")</f>
        <v>626.9</v>
      </c>
      <c r="M143" s="1">
        <f>IFERROR(LARGE((AL143:CX143),3),"")</f>
        <v>626.6</v>
      </c>
      <c r="N143" s="1">
        <f>IFERROR(LARGE((AL143:CX143),4),"")</f>
        <v>625.9</v>
      </c>
      <c r="O143" s="46">
        <f>IFERROR(LARGE((AL143:CX143),5),"")</f>
        <v>624.79999999999995</v>
      </c>
      <c r="P143" s="1"/>
      <c r="Q143" s="56">
        <f t="shared" ref="Q143" si="466">IFERROR(AVERAGEIF(K143:O143,"&gt;0"),"")</f>
        <v>626.43999999999994</v>
      </c>
      <c r="R143" s="57" t="str">
        <f t="shared" ref="R143" si="467">IF(SUM(AF144:AJ144,K144:O144)=0,"",SUM(AF144:AJ144,K144:O144))</f>
        <v/>
      </c>
      <c r="T143" s="5">
        <f t="shared" ref="T143" si="468">IF(U143="","",1)</f>
        <v>1</v>
      </c>
      <c r="U143" s="4">
        <f t="shared" ref="U143" si="469">IF(SUM(Q143:R143)=0,"",SUM(Q143:R143))</f>
        <v>626.43999999999994</v>
      </c>
      <c r="V143" s="6">
        <f t="shared" ref="V143" si="470">IF(U143="","",1)</f>
        <v>1</v>
      </c>
      <c r="X143" s="60" t="str">
        <f t="shared" ref="X143" si="471">IF(AD143="Athlete Name","",AD143)</f>
        <v>Gracie Dinh</v>
      </c>
      <c r="Y143" s="46"/>
      <c r="Z143" s="76"/>
      <c r="AB143" s="82"/>
      <c r="AC143" s="45">
        <v>32</v>
      </c>
      <c r="AD143" s="60" t="s">
        <v>205</v>
      </c>
      <c r="AF143" s="45"/>
      <c r="AG143" s="1"/>
      <c r="AH143" s="1"/>
      <c r="AI143" s="1"/>
      <c r="AJ143" s="46"/>
      <c r="AK143" s="108"/>
      <c r="AL143" s="62" t="s">
        <v>7</v>
      </c>
      <c r="AM143" s="62">
        <v>618.6</v>
      </c>
      <c r="AN143" s="62">
        <v>623.1</v>
      </c>
      <c r="AO143" s="62">
        <v>624.79999999999995</v>
      </c>
      <c r="AP143" s="62">
        <v>623.1</v>
      </c>
      <c r="AQ143" s="62">
        <v>616.1</v>
      </c>
      <c r="AR143" s="62">
        <v>613.4</v>
      </c>
      <c r="AS143" s="62" t="s">
        <v>7</v>
      </c>
      <c r="AT143" s="62" t="s">
        <v>7</v>
      </c>
      <c r="AU143" s="62" t="s">
        <v>7</v>
      </c>
      <c r="AV143" s="62" t="s">
        <v>7</v>
      </c>
      <c r="AW143" s="62" t="s">
        <v>7</v>
      </c>
      <c r="AX143" s="62" t="s">
        <v>7</v>
      </c>
      <c r="AY143" s="62" t="s">
        <v>7</v>
      </c>
      <c r="AZ143" s="62">
        <v>622.79999999999995</v>
      </c>
      <c r="BA143" s="62" t="s">
        <v>7</v>
      </c>
      <c r="BB143" s="62" t="s">
        <v>7</v>
      </c>
      <c r="BC143" s="62" t="s">
        <v>7</v>
      </c>
      <c r="BD143" s="62" t="s">
        <v>7</v>
      </c>
      <c r="BE143" s="62" t="s">
        <v>7</v>
      </c>
      <c r="BF143" s="62" t="s">
        <v>7</v>
      </c>
      <c r="BG143" s="62" t="s">
        <v>7</v>
      </c>
      <c r="BH143" s="62">
        <v>619.79999999999995</v>
      </c>
      <c r="BI143" s="62">
        <v>621.1</v>
      </c>
      <c r="BJ143" s="62" t="s">
        <v>7</v>
      </c>
      <c r="BK143" s="62" t="s">
        <v>7</v>
      </c>
      <c r="BL143" s="62" t="s">
        <v>7</v>
      </c>
      <c r="BM143" s="62" t="s">
        <v>7</v>
      </c>
      <c r="BN143" s="62" t="s">
        <v>7</v>
      </c>
      <c r="BO143" s="62" t="s">
        <v>7</v>
      </c>
      <c r="BP143" s="62">
        <v>624.5</v>
      </c>
      <c r="BQ143" s="62" t="s">
        <v>7</v>
      </c>
      <c r="BR143" s="62" t="s">
        <v>7</v>
      </c>
      <c r="BS143" s="62" t="s">
        <v>7</v>
      </c>
      <c r="BT143" s="62">
        <v>626.6</v>
      </c>
      <c r="BU143" s="62">
        <v>625.9</v>
      </c>
      <c r="BV143" s="62">
        <v>623.6</v>
      </c>
      <c r="BW143" s="62">
        <v>628</v>
      </c>
      <c r="BX143" s="62" t="s">
        <v>7</v>
      </c>
      <c r="BY143" s="62" t="s">
        <v>7</v>
      </c>
      <c r="BZ143" s="62" t="s">
        <v>7</v>
      </c>
      <c r="CA143" s="62" t="s">
        <v>7</v>
      </c>
      <c r="CB143" s="62">
        <v>620.20000000000005</v>
      </c>
      <c r="CC143" s="62" t="s">
        <v>7</v>
      </c>
      <c r="CD143" s="62" t="s">
        <v>7</v>
      </c>
      <c r="CE143" s="62" t="s">
        <v>7</v>
      </c>
      <c r="CF143" s="62" t="s">
        <v>7</v>
      </c>
      <c r="CG143" s="62" t="s">
        <v>7</v>
      </c>
      <c r="CH143" s="62">
        <v>624.4</v>
      </c>
      <c r="CI143" s="62">
        <v>626.9</v>
      </c>
      <c r="CJ143" s="62" t="s">
        <v>7</v>
      </c>
      <c r="CK143" s="62" t="s">
        <v>7</v>
      </c>
      <c r="CL143" s="62" t="s">
        <v>7</v>
      </c>
      <c r="CM143" s="62" t="s">
        <v>7</v>
      </c>
      <c r="CN143" s="62">
        <v>624.20000000000005</v>
      </c>
      <c r="CO143" s="62" t="s">
        <v>7</v>
      </c>
      <c r="CP143" s="62" t="s">
        <v>7</v>
      </c>
      <c r="CQ143" s="62" t="s">
        <v>7</v>
      </c>
      <c r="CR143" s="62" t="s">
        <v>7</v>
      </c>
      <c r="CS143" s="62" t="s">
        <v>7</v>
      </c>
      <c r="CT143" s="62" t="s">
        <v>7</v>
      </c>
      <c r="CU143" s="62" t="s">
        <v>7</v>
      </c>
      <c r="CV143" s="62" t="s">
        <v>7</v>
      </c>
      <c r="CW143" s="62" t="s">
        <v>7</v>
      </c>
      <c r="CX143" s="62" t="s">
        <v>7</v>
      </c>
      <c r="CY143" s="117"/>
      <c r="CZ143" s="60" t="str">
        <f>IF(AD143="Athlete Name","",AD143)</f>
        <v>Gracie Dinh</v>
      </c>
      <c r="DA143" s="46">
        <v>34</v>
      </c>
      <c r="DB143" s="88"/>
    </row>
    <row r="144" spans="2:106" x14ac:dyDescent="0.35">
      <c r="B144" s="71"/>
      <c r="C144" s="327"/>
      <c r="D144" s="47"/>
      <c r="E144" s="60"/>
      <c r="G144" s="46"/>
      <c r="I144" s="61" t="str">
        <f>IF(SUM(AF144:AJ144)=0,"",SUM(AF144:AJ144))</f>
        <v/>
      </c>
      <c r="J144" s="108" t="s">
        <v>12</v>
      </c>
      <c r="K144" s="45" t="str">
        <f>IFERROR(LARGE((AL144:CX144),1),"")</f>
        <v/>
      </c>
      <c r="L144" s="1" t="str">
        <f>IFERROR(LARGE((AL144:CX144),2),"")</f>
        <v/>
      </c>
      <c r="M144" s="1" t="str">
        <f>IFERROR(LARGE((AL144:CX144),3),"")</f>
        <v/>
      </c>
      <c r="N144" s="1" t="str">
        <f>IFERROR(LARGE((AL144:CX144),4),"")</f>
        <v/>
      </c>
      <c r="O144" s="46" t="str">
        <f>IFERROR(LARGE((AL144:CX144),5),"")</f>
        <v/>
      </c>
      <c r="P144" s="1"/>
      <c r="Q144" s="56"/>
      <c r="R144" s="57"/>
      <c r="T144" s="5">
        <f t="shared" ref="T144" si="472">IF(U143="","",1)</f>
        <v>1</v>
      </c>
      <c r="U144" s="126">
        <f t="shared" ref="U144" si="473">IF(U143="","",1)</f>
        <v>1</v>
      </c>
      <c r="V144" s="6">
        <f t="shared" ref="V144" si="474">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117"/>
      <c r="CZ144" s="60"/>
      <c r="DA144" s="46"/>
      <c r="DB144" s="88"/>
    </row>
    <row r="145" spans="2:106" s="39" customFormat="1" ht="8.5" customHeight="1" thickBot="1" x14ac:dyDescent="0.4">
      <c r="B145" s="102"/>
      <c r="C145" s="328"/>
      <c r="D145" s="107"/>
      <c r="E145" s="103"/>
      <c r="F145" s="115"/>
      <c r="G145" s="116"/>
      <c r="I145" s="95"/>
      <c r="K145" s="96"/>
      <c r="L145" s="93"/>
      <c r="M145" s="93"/>
      <c r="N145" s="93"/>
      <c r="O145" s="94"/>
      <c r="Q145" s="112"/>
      <c r="R145" s="113"/>
      <c r="T145" s="110">
        <f t="shared" ref="T145" si="475">IF(U143="","",1)</f>
        <v>1</v>
      </c>
      <c r="U145" s="93">
        <f t="shared" ref="U145" si="476">IF(U143="","",1)</f>
        <v>1</v>
      </c>
      <c r="V145" s="109">
        <f t="shared" ref="V145" si="477">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2"/>
      <c r="CY145" s="118"/>
      <c r="CZ145" s="146"/>
      <c r="DA145" s="97"/>
      <c r="DB145" s="105"/>
    </row>
    <row r="146" spans="2:106" ht="8.5" customHeight="1" thickTop="1" x14ac:dyDescent="0.35">
      <c r="B146" s="71"/>
      <c r="C146" s="327"/>
      <c r="D146" s="47"/>
      <c r="E146" s="60"/>
      <c r="G146" s="46"/>
      <c r="I146" s="61"/>
      <c r="K146" s="45"/>
      <c r="L146" s="1"/>
      <c r="M146" s="1"/>
      <c r="N146" s="1"/>
      <c r="O146" s="46"/>
      <c r="P146" s="1"/>
      <c r="Q146" s="56"/>
      <c r="R146" s="57"/>
      <c r="T146" s="5">
        <f t="shared" ref="T146" si="478">IF(U147="","",1)</f>
        <v>1</v>
      </c>
      <c r="U146" s="1">
        <f t="shared" ref="U146" si="479">IF(U147="","",1)</f>
        <v>1</v>
      </c>
      <c r="V146" s="6">
        <f t="shared" ref="V146" si="480">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2"/>
      <c r="CY146" s="117"/>
      <c r="CZ146" s="149"/>
      <c r="DA146" s="46"/>
      <c r="DB146" s="88"/>
    </row>
    <row r="147" spans="2:106" x14ac:dyDescent="0.35">
      <c r="B147" s="71"/>
      <c r="C147" s="327">
        <f>IF(AD147="Athlete Name","",AC147)</f>
        <v>33</v>
      </c>
      <c r="D147" s="47" t="str">
        <f t="shared" ref="D147" si="481">IF(AD147="Athlete Name","",AD147)</f>
        <v>Megan Torrence</v>
      </c>
      <c r="E147" s="60"/>
      <c r="F147" s="1">
        <f>IF(COUNT(AL147:CX147)=0,"", COUNT(AL147:CX147))</f>
        <v>7</v>
      </c>
      <c r="G147" s="46">
        <f t="shared" ref="G147" si="482">_xlfn.IFS(F147="","",F147=1,1,F147=2,2,F147=3,3,F147=4,4,F147=5,5,F147&gt;5,5)</f>
        <v>5</v>
      </c>
      <c r="I147" s="61"/>
      <c r="J147" s="108" t="s">
        <v>7</v>
      </c>
      <c r="K147" s="45">
        <f>IFERROR(LARGE((AL147:CX147),1),"")</f>
        <v>627.6</v>
      </c>
      <c r="L147" s="1">
        <f>IFERROR(LARGE((AL147:CX147),2),"")</f>
        <v>623.70000000000005</v>
      </c>
      <c r="M147" s="1">
        <f>IFERROR(LARGE((AL147:CX147),3),"")</f>
        <v>623</v>
      </c>
      <c r="N147" s="1">
        <f>IFERROR(LARGE((AL147:CX147),4),"")</f>
        <v>622.79999999999995</v>
      </c>
      <c r="O147" s="46">
        <f>IFERROR(LARGE((AL147:CX147),5),"")</f>
        <v>620.79999999999995</v>
      </c>
      <c r="P147" s="1"/>
      <c r="Q147" s="56">
        <f t="shared" ref="Q147" si="483">IFERROR(AVERAGEIF(K147:O147,"&gt;0"),"")</f>
        <v>623.58000000000015</v>
      </c>
      <c r="R147" s="57" t="str">
        <f t="shared" ref="R147" si="484">IF(SUM(AF148:AJ148,K148:O148)=0,"",SUM(AF148:AJ148,K148:O148))</f>
        <v/>
      </c>
      <c r="T147" s="5">
        <f t="shared" ref="T147" si="485">IF(U147="","",1)</f>
        <v>1</v>
      </c>
      <c r="U147" s="4">
        <f t="shared" ref="U147" si="486">IF(SUM(Q147:R147)=0,"",SUM(Q147:R147))</f>
        <v>623.58000000000015</v>
      </c>
      <c r="V147" s="6">
        <f t="shared" ref="V147" si="487">IF(U147="","",1)</f>
        <v>1</v>
      </c>
      <c r="X147" s="60" t="str">
        <f t="shared" ref="X147" si="488">IF(AD147="Athlete Name","",AD147)</f>
        <v>Megan Torrence</v>
      </c>
      <c r="Y147" s="46"/>
      <c r="Z147" s="76"/>
      <c r="AB147" s="82"/>
      <c r="AC147" s="45">
        <v>33</v>
      </c>
      <c r="AD147" s="60" t="s">
        <v>216</v>
      </c>
      <c r="AF147" s="45"/>
      <c r="AG147" s="1"/>
      <c r="AH147" s="1"/>
      <c r="AI147" s="1"/>
      <c r="AJ147" s="46"/>
      <c r="AK147" s="108"/>
      <c r="AL147" s="62" t="s">
        <v>7</v>
      </c>
      <c r="AM147" s="62">
        <v>627.6</v>
      </c>
      <c r="AN147" s="62">
        <v>622.79999999999995</v>
      </c>
      <c r="AO147" s="62">
        <v>619.79999999999995</v>
      </c>
      <c r="AP147" s="62" t="s">
        <v>7</v>
      </c>
      <c r="AQ147" s="62" t="s">
        <v>7</v>
      </c>
      <c r="AR147" s="62" t="s">
        <v>7</v>
      </c>
      <c r="AS147" s="62" t="s">
        <v>7</v>
      </c>
      <c r="AT147" s="62" t="s">
        <v>7</v>
      </c>
      <c r="AU147" s="62" t="s">
        <v>7</v>
      </c>
      <c r="AV147" s="62" t="s">
        <v>7</v>
      </c>
      <c r="AW147" s="62" t="s">
        <v>7</v>
      </c>
      <c r="AX147" s="62" t="s">
        <v>7</v>
      </c>
      <c r="AY147" s="62" t="s">
        <v>7</v>
      </c>
      <c r="AZ147" s="62">
        <v>623.70000000000005</v>
      </c>
      <c r="BA147" s="62" t="s">
        <v>7</v>
      </c>
      <c r="BB147" s="62" t="s">
        <v>7</v>
      </c>
      <c r="BC147" s="62" t="s">
        <v>7</v>
      </c>
      <c r="BD147" s="62" t="s">
        <v>7</v>
      </c>
      <c r="BE147" s="62" t="s">
        <v>7</v>
      </c>
      <c r="BF147" s="62" t="s">
        <v>7</v>
      </c>
      <c r="BG147" s="62" t="s">
        <v>7</v>
      </c>
      <c r="BH147" s="62">
        <v>620.4</v>
      </c>
      <c r="BI147" s="62">
        <v>623</v>
      </c>
      <c r="BJ147" s="62" t="s">
        <v>7</v>
      </c>
      <c r="BK147" s="62" t="s">
        <v>7</v>
      </c>
      <c r="BL147" s="62" t="s">
        <v>7</v>
      </c>
      <c r="BM147" s="62" t="s">
        <v>7</v>
      </c>
      <c r="BN147" s="62" t="s">
        <v>7</v>
      </c>
      <c r="BO147" s="62" t="s">
        <v>7</v>
      </c>
      <c r="BP147" s="62">
        <v>620.79999999999995</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117"/>
      <c r="CZ147" s="60" t="str">
        <f>IF(AD147="Athlete Name","",AD147)</f>
        <v>Megan Torrence</v>
      </c>
      <c r="DA147" s="46">
        <v>35</v>
      </c>
      <c r="DB147" s="88"/>
    </row>
    <row r="148" spans="2:106" x14ac:dyDescent="0.35">
      <c r="B148" s="71"/>
      <c r="C148" s="327"/>
      <c r="D148" s="47"/>
      <c r="E148" s="60"/>
      <c r="G148" s="46"/>
      <c r="I148" s="61" t="str">
        <f>IF(SUM(AF148:AJ148)=0,"",SUM(AF148:AJ148))</f>
        <v/>
      </c>
      <c r="J148" s="108" t="s">
        <v>12</v>
      </c>
      <c r="K148" s="45" t="str">
        <f>IFERROR(LARGE((AL148:CX148),1),"")</f>
        <v/>
      </c>
      <c r="L148" s="1" t="str">
        <f>IFERROR(LARGE((AL148:CX148),2),"")</f>
        <v/>
      </c>
      <c r="M148" s="1" t="str">
        <f>IFERROR(LARGE((AL148:CX148),3),"")</f>
        <v/>
      </c>
      <c r="N148" s="1" t="str">
        <f>IFERROR(LARGE((AL148:CX148),4),"")</f>
        <v/>
      </c>
      <c r="O148" s="46" t="str">
        <f>IFERROR(LARGE((AL148:CX148),5),"")</f>
        <v/>
      </c>
      <c r="P148" s="1"/>
      <c r="Q148" s="56"/>
      <c r="R148" s="57"/>
      <c r="T148" s="5">
        <f t="shared" ref="T148" si="489">IF(U147="","",1)</f>
        <v>1</v>
      </c>
      <c r="U148" s="126">
        <f t="shared" ref="U148" si="490">IF(U147="","",1)</f>
        <v>1</v>
      </c>
      <c r="V148" s="6">
        <f t="shared" ref="V148" si="491">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117"/>
      <c r="CZ148" s="60"/>
      <c r="DA148" s="46"/>
      <c r="DB148" s="88"/>
    </row>
    <row r="149" spans="2:106" s="39" customFormat="1" ht="8.5" customHeight="1" thickBot="1" x14ac:dyDescent="0.4">
      <c r="B149" s="102"/>
      <c r="C149" s="328"/>
      <c r="D149" s="107"/>
      <c r="E149" s="103"/>
      <c r="F149" s="115"/>
      <c r="G149" s="116"/>
      <c r="I149" s="95"/>
      <c r="K149" s="96"/>
      <c r="L149" s="93"/>
      <c r="M149" s="93"/>
      <c r="N149" s="93"/>
      <c r="O149" s="94"/>
      <c r="Q149" s="112"/>
      <c r="R149" s="113"/>
      <c r="T149" s="110">
        <f t="shared" ref="T149" si="492">IF(U147="","",1)</f>
        <v>1</v>
      </c>
      <c r="U149" s="93">
        <f t="shared" ref="U149" si="493">IF(U147="","",1)</f>
        <v>1</v>
      </c>
      <c r="V149" s="109">
        <f t="shared" ref="V149" si="494">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6"/>
      <c r="CY149" s="118"/>
      <c r="CZ149" s="158"/>
      <c r="DA149" s="97"/>
      <c r="DB149" s="105"/>
    </row>
    <row r="150" spans="2:106" ht="8.5" customHeight="1" thickTop="1" x14ac:dyDescent="0.35">
      <c r="B150" s="71"/>
      <c r="C150" s="327"/>
      <c r="D150" s="47"/>
      <c r="E150" s="60"/>
      <c r="G150" s="46"/>
      <c r="I150" s="61"/>
      <c r="K150" s="45"/>
      <c r="L150" s="1"/>
      <c r="M150" s="1"/>
      <c r="N150" s="1"/>
      <c r="O150" s="46"/>
      <c r="P150" s="1"/>
      <c r="Q150" s="56"/>
      <c r="R150" s="57"/>
      <c r="T150" s="5">
        <f t="shared" ref="T150" si="495">IF(U151="","",1)</f>
        <v>1</v>
      </c>
      <c r="U150" s="1">
        <f t="shared" ref="U150" si="496">IF(U151="","",1)</f>
        <v>1</v>
      </c>
      <c r="V150" s="6">
        <f t="shared" ref="V150" si="497">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5"/>
      <c r="CY150" s="117"/>
      <c r="CZ150" s="134"/>
      <c r="DA150" s="46"/>
      <c r="DB150" s="88"/>
    </row>
    <row r="151" spans="2:106" x14ac:dyDescent="0.35">
      <c r="B151" s="71"/>
      <c r="C151" s="327">
        <f>IF(AD151="Athlete Name","",AC151)</f>
        <v>34</v>
      </c>
      <c r="D151" s="47" t="str">
        <f t="shared" ref="D151" si="498">IF(AD151="Athlete Name","",AD151)</f>
        <v>Aether Henry</v>
      </c>
      <c r="E151" s="60"/>
      <c r="F151" s="1">
        <f>IF(COUNT(AL151:CX151)=0,"", COUNT(AL151:CX151))</f>
        <v>12</v>
      </c>
      <c r="G151" s="46">
        <f t="shared" ref="G151" si="499">_xlfn.IFS(F151="","",F151=1,1,F151=2,2,F151=3,3,F151=4,4,F151=5,5,F151&gt;5,5)</f>
        <v>5</v>
      </c>
      <c r="I151" s="61"/>
      <c r="J151" s="108" t="s">
        <v>7</v>
      </c>
      <c r="K151" s="45">
        <f>IFERROR(LARGE((AL151:CX151),1),"")</f>
        <v>627.1</v>
      </c>
      <c r="L151" s="1">
        <f>IFERROR(LARGE((AL151:CX151),2),"")</f>
        <v>626.1</v>
      </c>
      <c r="M151" s="1">
        <f>IFERROR(LARGE((AL151:CX151),3),"")</f>
        <v>625.9</v>
      </c>
      <c r="N151" s="1">
        <f>IFERROR(LARGE((AL151:CX151),4),"")</f>
        <v>625.20000000000005</v>
      </c>
      <c r="O151" s="46">
        <f>IFERROR(LARGE((AL151:CX151),5),"")</f>
        <v>624.29999999999995</v>
      </c>
      <c r="P151" s="1"/>
      <c r="Q151" s="56">
        <f t="shared" ref="Q151" si="500">IFERROR(AVERAGEIF(K151:O151,"&gt;0"),"")</f>
        <v>625.72</v>
      </c>
      <c r="R151" s="57" t="str">
        <f t="shared" ref="R151" si="501">IF(SUM(AF152:AJ152,K152:O152)=0,"",SUM(AF152:AJ152,K152:O152))</f>
        <v/>
      </c>
      <c r="T151" s="5">
        <f t="shared" ref="T151" si="502">IF(U151="","",1)</f>
        <v>1</v>
      </c>
      <c r="U151" s="4">
        <f t="shared" ref="U151" si="503">IF(SUM(Q151:R151)=0,"",SUM(Q151:R151))</f>
        <v>625.72</v>
      </c>
      <c r="V151" s="6">
        <f t="shared" ref="V151" si="504">IF(U151="","",1)</f>
        <v>1</v>
      </c>
      <c r="X151" s="60" t="str">
        <f t="shared" ref="X151" si="505">IF(AD151="Athlete Name","",AD151)</f>
        <v>Aether Henry</v>
      </c>
      <c r="Y151" s="46"/>
      <c r="Z151" s="76"/>
      <c r="AB151" s="82"/>
      <c r="AC151" s="45">
        <v>34</v>
      </c>
      <c r="AD151" s="60" t="s">
        <v>283</v>
      </c>
      <c r="AF151" s="45"/>
      <c r="AG151" s="1"/>
      <c r="AH151" s="1"/>
      <c r="AI151" s="1"/>
      <c r="AJ151" s="46"/>
      <c r="AK151" s="108"/>
      <c r="AL151" s="62" t="s">
        <v>7</v>
      </c>
      <c r="AM151" s="62">
        <v>623.1</v>
      </c>
      <c r="AN151" s="62">
        <v>626.1</v>
      </c>
      <c r="AO151" s="62">
        <v>625.9</v>
      </c>
      <c r="AP151" s="62" t="s">
        <v>7</v>
      </c>
      <c r="AQ151" s="62" t="s">
        <v>7</v>
      </c>
      <c r="AR151" s="62" t="s">
        <v>7</v>
      </c>
      <c r="AS151" s="62" t="s">
        <v>7</v>
      </c>
      <c r="AT151" s="62" t="s">
        <v>7</v>
      </c>
      <c r="AU151" s="62" t="s">
        <v>7</v>
      </c>
      <c r="AV151" s="62" t="s">
        <v>7</v>
      </c>
      <c r="AW151" s="62" t="s">
        <v>7</v>
      </c>
      <c r="AX151" s="62">
        <v>625.20000000000005</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v>623.29999999999995</v>
      </c>
      <c r="BS151" s="62">
        <v>622.9</v>
      </c>
      <c r="BT151" s="62">
        <v>627.1</v>
      </c>
      <c r="BU151" s="62">
        <v>624.29999999999995</v>
      </c>
      <c r="BV151" s="62" t="s">
        <v>7</v>
      </c>
      <c r="BW151" s="62" t="s">
        <v>7</v>
      </c>
      <c r="BX151" s="62">
        <v>617.1</v>
      </c>
      <c r="BY151" s="62">
        <v>602</v>
      </c>
      <c r="BZ151" s="62" t="s">
        <v>7</v>
      </c>
      <c r="CA151" s="62" t="s">
        <v>7</v>
      </c>
      <c r="CB151" s="62" t="s">
        <v>7</v>
      </c>
      <c r="CC151" s="62" t="s">
        <v>7</v>
      </c>
      <c r="CD151" s="62" t="s">
        <v>7</v>
      </c>
      <c r="CE151" s="62" t="s">
        <v>7</v>
      </c>
      <c r="CF151" s="62" t="s">
        <v>7</v>
      </c>
      <c r="CG151" s="62" t="s">
        <v>7</v>
      </c>
      <c r="CH151" s="62">
        <v>612.9</v>
      </c>
      <c r="CI151" s="62">
        <v>614</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62" t="s">
        <v>7</v>
      </c>
      <c r="CY151" s="117"/>
      <c r="CZ151" s="60" t="str">
        <f>IF(AD151="Athlete Name","",AD151)</f>
        <v>Aether Henry</v>
      </c>
      <c r="DA151" s="46">
        <v>36</v>
      </c>
      <c r="DB151" s="88"/>
    </row>
    <row r="152" spans="2:106" x14ac:dyDescent="0.35">
      <c r="B152" s="71"/>
      <c r="C152" s="327"/>
      <c r="D152" s="47"/>
      <c r="E152" s="60"/>
      <c r="G152" s="46"/>
      <c r="I152" s="61" t="str">
        <f>IF(SUM(AF152:AJ152)=0,"",SUM(AF152:AJ152))</f>
        <v/>
      </c>
      <c r="J152" s="108" t="s">
        <v>12</v>
      </c>
      <c r="K152" s="45" t="str">
        <f>IFERROR(LARGE((AL152:CX152),1),"")</f>
        <v/>
      </c>
      <c r="L152" s="1" t="str">
        <f>IFERROR(LARGE((AL152:CX152),2),"")</f>
        <v/>
      </c>
      <c r="M152" s="1" t="str">
        <f>IFERROR(LARGE((AL152:CX152),3),"")</f>
        <v/>
      </c>
      <c r="N152" s="1" t="str">
        <f>IFERROR(LARGE((AL152:CX152),4),"")</f>
        <v/>
      </c>
      <c r="O152" s="46" t="str">
        <f>IFERROR(LARGE((AL152:CX152),5),"")</f>
        <v/>
      </c>
      <c r="P152" s="1"/>
      <c r="Q152" s="56"/>
      <c r="R152" s="57"/>
      <c r="T152" s="5">
        <f t="shared" ref="T152" si="506">IF(U151="","",1)</f>
        <v>1</v>
      </c>
      <c r="U152" s="126">
        <f t="shared" ref="U152" si="507">IF(U151="","",1)</f>
        <v>1</v>
      </c>
      <c r="V152" s="6">
        <f t="shared" ref="V152" si="508">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117"/>
      <c r="CZ152" s="60"/>
      <c r="DA152" s="46"/>
      <c r="DB152" s="88"/>
    </row>
    <row r="153" spans="2:106" s="39" customFormat="1" ht="8.5" customHeight="1" thickBot="1" x14ac:dyDescent="0.4">
      <c r="B153" s="102"/>
      <c r="C153" s="328"/>
      <c r="D153" s="107"/>
      <c r="E153" s="103"/>
      <c r="F153" s="115"/>
      <c r="G153" s="116"/>
      <c r="I153" s="95"/>
      <c r="K153" s="96"/>
      <c r="L153" s="93"/>
      <c r="M153" s="93"/>
      <c r="N153" s="93"/>
      <c r="O153" s="94"/>
      <c r="Q153" s="112"/>
      <c r="R153" s="113"/>
      <c r="T153" s="110">
        <f t="shared" ref="T153" si="509">IF(U151="","",1)</f>
        <v>1</v>
      </c>
      <c r="U153" s="93">
        <f t="shared" ref="U153" si="510">IF(U151="","",1)</f>
        <v>1</v>
      </c>
      <c r="V153" s="109">
        <f t="shared" ref="V153" si="511">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2"/>
      <c r="CY153" s="118"/>
      <c r="CZ153" s="146"/>
      <c r="DA153" s="97"/>
      <c r="DB153" s="105"/>
    </row>
    <row r="154" spans="2:106" ht="8.5" customHeight="1" thickTop="1" x14ac:dyDescent="0.35">
      <c r="B154" s="71"/>
      <c r="C154" s="327"/>
      <c r="D154" s="47"/>
      <c r="E154" s="60"/>
      <c r="G154" s="46"/>
      <c r="I154" s="61"/>
      <c r="K154" s="45"/>
      <c r="L154" s="1"/>
      <c r="M154" s="1"/>
      <c r="N154" s="1"/>
      <c r="O154" s="46"/>
      <c r="P154" s="1"/>
      <c r="Q154" s="56"/>
      <c r="R154" s="57"/>
      <c r="T154" s="5">
        <f t="shared" ref="T154" si="512">IF(U155="","",1)</f>
        <v>1</v>
      </c>
      <c r="U154" s="1">
        <f t="shared" ref="U154" si="513">IF(U155="","",1)</f>
        <v>1</v>
      </c>
      <c r="V154" s="6">
        <f t="shared" ref="V154" si="514">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2"/>
      <c r="CY154" s="117"/>
      <c r="CZ154" s="149"/>
      <c r="DA154" s="46"/>
      <c r="DB154" s="88"/>
    </row>
    <row r="155" spans="2:106" x14ac:dyDescent="0.35">
      <c r="B155" s="71"/>
      <c r="C155" s="327">
        <f>IF(AD155="Athlete Name","",AC155)</f>
        <v>35</v>
      </c>
      <c r="D155" s="47" t="str">
        <f t="shared" ref="D155" si="515">IF(AD155="Athlete Name","",AD155)</f>
        <v>Rachael Charles</v>
      </c>
      <c r="E155" s="60"/>
      <c r="F155" s="1">
        <f>IF(COUNT(AL155:CX155)=0,"", COUNT(AL155:CX155))</f>
        <v>10</v>
      </c>
      <c r="G155" s="46">
        <f t="shared" ref="G155" si="516">_xlfn.IFS(F155="","",F155=1,1,F155=2,2,F155=3,3,F155=4,4,F155=5,5,F155&gt;5,5)</f>
        <v>5</v>
      </c>
      <c r="I155" s="61"/>
      <c r="J155" s="108" t="s">
        <v>7</v>
      </c>
      <c r="K155" s="45">
        <f>IFERROR(LARGE((AL155:CX155),1),"")</f>
        <v>629.29999999999995</v>
      </c>
      <c r="L155" s="1">
        <f>IFERROR(LARGE((AL155:CX155),2),"")</f>
        <v>628.29999999999995</v>
      </c>
      <c r="M155" s="1">
        <f>IFERROR(LARGE((AL155:CX155),3),"")</f>
        <v>626.29999999999995</v>
      </c>
      <c r="N155" s="1">
        <f>IFERROR(LARGE((AL155:CX155),4),"")</f>
        <v>625.6</v>
      </c>
      <c r="O155" s="46">
        <f>IFERROR(LARGE((AL155:CX155),5),"")</f>
        <v>625.29999999999995</v>
      </c>
      <c r="P155" s="1"/>
      <c r="Q155" s="56">
        <f t="shared" ref="Q155" si="517">IFERROR(AVERAGEIF(K155:O155,"&gt;0"),"")</f>
        <v>626.96</v>
      </c>
      <c r="R155" s="57" t="str">
        <f t="shared" ref="R155" si="518">IF(SUM(AF156:AJ156,K156:O156)=0,"",SUM(AF156:AJ156,K156:O156))</f>
        <v/>
      </c>
      <c r="T155" s="5">
        <f t="shared" ref="T155" si="519">IF(U155="","",1)</f>
        <v>1</v>
      </c>
      <c r="U155" s="4">
        <f t="shared" ref="U155" si="520">IF(SUM(Q155:R155)=0,"",SUM(Q155:R155))</f>
        <v>626.96</v>
      </c>
      <c r="V155" s="6">
        <f t="shared" ref="V155" si="521">IF(U155="","",1)</f>
        <v>1</v>
      </c>
      <c r="X155" s="60" t="str">
        <f t="shared" ref="X155" si="522">IF(AD155="Athlete Name","",AD155)</f>
        <v>Rachael Charles</v>
      </c>
      <c r="Y155" s="46"/>
      <c r="Z155" s="76"/>
      <c r="AB155" s="82"/>
      <c r="AC155" s="45">
        <v>35</v>
      </c>
      <c r="AD155" s="60" t="s">
        <v>284</v>
      </c>
      <c r="AF155" s="45"/>
      <c r="AG155" s="1"/>
      <c r="AH155" s="1"/>
      <c r="AI155" s="1"/>
      <c r="AJ155" s="46"/>
      <c r="AK155" s="108"/>
      <c r="AL155" s="62" t="s">
        <v>7</v>
      </c>
      <c r="AM155" s="62" t="s">
        <v>7</v>
      </c>
      <c r="AN155" s="62">
        <v>625.1</v>
      </c>
      <c r="AO155" s="62">
        <v>615.6</v>
      </c>
      <c r="AP155" s="62" t="s">
        <v>7</v>
      </c>
      <c r="AQ155" s="62" t="s">
        <v>7</v>
      </c>
      <c r="AR155" s="62" t="s">
        <v>7</v>
      </c>
      <c r="AS155" s="62" t="s">
        <v>7</v>
      </c>
      <c r="AT155" s="62" t="s">
        <v>7</v>
      </c>
      <c r="AU155" s="62" t="s">
        <v>7</v>
      </c>
      <c r="AV155" s="62" t="s">
        <v>7</v>
      </c>
      <c r="AW155" s="62" t="s">
        <v>7</v>
      </c>
      <c r="AX155" s="62">
        <v>625.6</v>
      </c>
      <c r="AY155" s="62" t="s">
        <v>7</v>
      </c>
      <c r="AZ155" s="62" t="s">
        <v>7</v>
      </c>
      <c r="BA155" s="62" t="s">
        <v>7</v>
      </c>
      <c r="BB155" s="62" t="s">
        <v>7</v>
      </c>
      <c r="BC155" s="62" t="s">
        <v>7</v>
      </c>
      <c r="BD155" s="62" t="s">
        <v>7</v>
      </c>
      <c r="BE155" s="62" t="s">
        <v>7</v>
      </c>
      <c r="BF155" s="62" t="s">
        <v>7</v>
      </c>
      <c r="BG155" s="62" t="s">
        <v>7</v>
      </c>
      <c r="BH155" s="62">
        <v>621.6</v>
      </c>
      <c r="BI155" s="62">
        <v>629.29999999999995</v>
      </c>
      <c r="BJ155" s="62" t="s">
        <v>7</v>
      </c>
      <c r="BK155" s="62" t="s">
        <v>7</v>
      </c>
      <c r="BL155" s="62" t="s">
        <v>7</v>
      </c>
      <c r="BM155" s="62" t="s">
        <v>7</v>
      </c>
      <c r="BN155" s="62" t="s">
        <v>7</v>
      </c>
      <c r="BO155" s="62" t="s">
        <v>7</v>
      </c>
      <c r="BP155" s="62" t="s">
        <v>7</v>
      </c>
      <c r="BQ155" s="62" t="s">
        <v>7</v>
      </c>
      <c r="BR155" s="62" t="s">
        <v>7</v>
      </c>
      <c r="BS155" s="62" t="s">
        <v>7</v>
      </c>
      <c r="BT155" s="62">
        <v>623.9</v>
      </c>
      <c r="BU155" s="62">
        <v>626.29999999999995</v>
      </c>
      <c r="BV155" s="62" t="s">
        <v>7</v>
      </c>
      <c r="BW155" s="62" t="s">
        <v>7</v>
      </c>
      <c r="BX155" s="62" t="s">
        <v>7</v>
      </c>
      <c r="BY155" s="62" t="s">
        <v>7</v>
      </c>
      <c r="BZ155" s="62">
        <v>628.29999999999995</v>
      </c>
      <c r="CA155" s="62" t="s">
        <v>7</v>
      </c>
      <c r="CB155" s="62" t="s">
        <v>7</v>
      </c>
      <c r="CC155" s="62" t="s">
        <v>7</v>
      </c>
      <c r="CD155" s="62" t="s">
        <v>7</v>
      </c>
      <c r="CE155" s="62" t="s">
        <v>7</v>
      </c>
      <c r="CF155" s="62" t="s">
        <v>7</v>
      </c>
      <c r="CG155" s="62" t="s">
        <v>7</v>
      </c>
      <c r="CH155" s="62">
        <v>625.29999999999995</v>
      </c>
      <c r="CI155" s="62">
        <v>622</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62" t="s">
        <v>7</v>
      </c>
      <c r="CY155" s="117"/>
      <c r="CZ155" s="60" t="str">
        <f>IF(AD155="Athlete Name","",AD155)</f>
        <v>Rachael Charles</v>
      </c>
      <c r="DA155" s="46">
        <v>37</v>
      </c>
      <c r="DB155" s="88"/>
    </row>
    <row r="156" spans="2:106" x14ac:dyDescent="0.35">
      <c r="B156" s="71"/>
      <c r="C156" s="327"/>
      <c r="D156" s="47"/>
      <c r="E156" s="60"/>
      <c r="G156" s="46"/>
      <c r="I156" s="61" t="str">
        <f>IF(SUM(AF156:AJ156)=0,"",SUM(AF156:AJ156))</f>
        <v/>
      </c>
      <c r="J156" s="108" t="s">
        <v>12</v>
      </c>
      <c r="K156" s="45" t="str">
        <f>IFERROR(LARGE((AL156:CX156),1),"")</f>
        <v/>
      </c>
      <c r="L156" s="1" t="str">
        <f>IFERROR(LARGE((AL156:CX156),2),"")</f>
        <v/>
      </c>
      <c r="M156" s="1" t="str">
        <f>IFERROR(LARGE((AL156:CX156),3),"")</f>
        <v/>
      </c>
      <c r="N156" s="1" t="str">
        <f>IFERROR(LARGE((AL156:CX156),4),"")</f>
        <v/>
      </c>
      <c r="O156" s="46" t="str">
        <f>IFERROR(LARGE((AL156:CX156),5),"")</f>
        <v/>
      </c>
      <c r="P156" s="1"/>
      <c r="Q156" s="56"/>
      <c r="R156" s="57"/>
      <c r="T156" s="5">
        <f t="shared" ref="T156" si="523">IF(U155="","",1)</f>
        <v>1</v>
      </c>
      <c r="U156" s="126">
        <f t="shared" ref="U156" si="524">IF(U155="","",1)</f>
        <v>1</v>
      </c>
      <c r="V156" s="6">
        <f t="shared" ref="V156" si="525">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117"/>
      <c r="CZ156" s="60"/>
      <c r="DA156" s="46"/>
      <c r="DB156" s="88"/>
    </row>
    <row r="157" spans="2:106" s="39" customFormat="1" ht="8.5" customHeight="1" thickBot="1" x14ac:dyDescent="0.4">
      <c r="B157" s="102"/>
      <c r="C157" s="328"/>
      <c r="D157" s="107"/>
      <c r="E157" s="103"/>
      <c r="F157" s="115"/>
      <c r="G157" s="116"/>
      <c r="I157" s="95"/>
      <c r="K157" s="96"/>
      <c r="L157" s="93"/>
      <c r="M157" s="93"/>
      <c r="N157" s="93"/>
      <c r="O157" s="94"/>
      <c r="Q157" s="112"/>
      <c r="R157" s="113"/>
      <c r="T157" s="110">
        <f t="shared" ref="T157" si="526">IF(U155="","",1)</f>
        <v>1</v>
      </c>
      <c r="U157" s="93">
        <f t="shared" ref="U157" si="527">IF(U155="","",1)</f>
        <v>1</v>
      </c>
      <c r="V157" s="109">
        <f t="shared" ref="V157" si="528">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6"/>
      <c r="CY157" s="118"/>
      <c r="CZ157" s="158"/>
      <c r="DA157" s="97"/>
      <c r="DB157" s="105"/>
    </row>
    <row r="158" spans="2:106" ht="8.5" customHeight="1" thickTop="1" x14ac:dyDescent="0.35">
      <c r="B158" s="71"/>
      <c r="C158" s="327"/>
      <c r="D158" s="47"/>
      <c r="E158" s="60"/>
      <c r="G158" s="46"/>
      <c r="I158" s="61"/>
      <c r="K158" s="45"/>
      <c r="L158" s="1"/>
      <c r="M158" s="1"/>
      <c r="N158" s="1"/>
      <c r="O158" s="46"/>
      <c r="P158" s="1"/>
      <c r="Q158" s="56"/>
      <c r="R158" s="57"/>
      <c r="T158" s="5">
        <f t="shared" ref="T158" si="529">IF(U159="","",1)</f>
        <v>1</v>
      </c>
      <c r="U158" s="1">
        <f t="shared" ref="U158" si="530">IF(U159="","",1)</f>
        <v>1</v>
      </c>
      <c r="V158" s="6">
        <f t="shared" ref="V158" si="531">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5"/>
      <c r="CY158" s="117"/>
      <c r="CZ158" s="134"/>
      <c r="DA158" s="46"/>
      <c r="DB158" s="88"/>
    </row>
    <row r="159" spans="2:106" x14ac:dyDescent="0.35">
      <c r="B159" s="71"/>
      <c r="C159" s="327">
        <f>IF(AD159="Athlete Name","",AC159)</f>
        <v>36</v>
      </c>
      <c r="D159" s="47" t="str">
        <f t="shared" ref="D159" si="532">IF(AD159="Athlete Name","",AD159)</f>
        <v>Mikole Hogan</v>
      </c>
      <c r="E159" s="60"/>
      <c r="F159" s="1">
        <f>IF(COUNT(AL159:CX159)=0,"", COUNT(AL159:CX159))</f>
        <v>5</v>
      </c>
      <c r="G159" s="46">
        <f t="shared" ref="G159" si="533">_xlfn.IFS(F159="","",F159=1,1,F159=2,2,F159=3,3,F159=4,4,F159=5,5,F159&gt;5,5)</f>
        <v>5</v>
      </c>
      <c r="I159" s="61"/>
      <c r="J159" s="108" t="s">
        <v>7</v>
      </c>
      <c r="K159" s="45">
        <f>IFERROR(LARGE((AL159:CX159),1),"")</f>
        <v>623.70000000000005</v>
      </c>
      <c r="L159" s="1">
        <f>IFERROR(LARGE((AL159:CX159),2),"")</f>
        <v>621.20000000000005</v>
      </c>
      <c r="M159" s="1">
        <f>IFERROR(LARGE((AL159:CX159),3),"")</f>
        <v>620.9</v>
      </c>
      <c r="N159" s="1">
        <f>IFERROR(LARGE((AL159:CX159),4),"")</f>
        <v>619.6</v>
      </c>
      <c r="O159" s="46">
        <f>IFERROR(LARGE((AL159:CX159),5),"")</f>
        <v>614.4</v>
      </c>
      <c r="P159" s="1"/>
      <c r="Q159" s="56">
        <f t="shared" ref="Q159" si="534">IFERROR(AVERAGEIF(K159:O159,"&gt;0"),"")</f>
        <v>619.96</v>
      </c>
      <c r="R159" s="57" t="str">
        <f t="shared" ref="R159" si="535">IF(SUM(AF160:AJ160,K160:O160)=0,"",SUM(AF160:AJ160,K160:O160))</f>
        <v/>
      </c>
      <c r="T159" s="5">
        <f t="shared" ref="T159" si="536">IF(U159="","",1)</f>
        <v>1</v>
      </c>
      <c r="U159" s="4">
        <f t="shared" ref="U159" si="537">IF(SUM(Q159:R159)=0,"",SUM(Q159:R159))</f>
        <v>619.96</v>
      </c>
      <c r="V159" s="6">
        <f t="shared" ref="V159" si="538">IF(U159="","",1)</f>
        <v>1</v>
      </c>
      <c r="X159" s="60" t="str">
        <f t="shared" ref="X159" si="539">IF(AD159="Athlete Name","",AD159)</f>
        <v>Mikole Hogan</v>
      </c>
      <c r="Y159" s="46"/>
      <c r="Z159" s="76"/>
      <c r="AB159" s="82"/>
      <c r="AC159" s="45">
        <v>36</v>
      </c>
      <c r="AD159" s="60" t="s">
        <v>219</v>
      </c>
      <c r="AF159" s="45"/>
      <c r="AG159" s="1"/>
      <c r="AH159" s="1"/>
      <c r="AI159" s="1"/>
      <c r="AJ159" s="46"/>
      <c r="AK159" s="108"/>
      <c r="AL159" s="62" t="s">
        <v>7</v>
      </c>
      <c r="AM159" s="62" t="s">
        <v>7</v>
      </c>
      <c r="AN159" s="62">
        <v>623.70000000000005</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v>620.9</v>
      </c>
      <c r="BI159" s="62">
        <v>621.20000000000005</v>
      </c>
      <c r="BJ159" s="62" t="s">
        <v>7</v>
      </c>
      <c r="BK159" s="62" t="s">
        <v>7</v>
      </c>
      <c r="BL159" s="62" t="s">
        <v>7</v>
      </c>
      <c r="BM159" s="62" t="s">
        <v>7</v>
      </c>
      <c r="BN159" s="62" t="s">
        <v>7</v>
      </c>
      <c r="BO159" s="62" t="s">
        <v>7</v>
      </c>
      <c r="BP159" s="62" t="s">
        <v>7</v>
      </c>
      <c r="BQ159" s="62" t="s">
        <v>7</v>
      </c>
      <c r="BR159" s="62" t="s">
        <v>7</v>
      </c>
      <c r="BS159" s="62" t="s">
        <v>7</v>
      </c>
      <c r="BT159" s="62">
        <v>619.6</v>
      </c>
      <c r="BU159" s="62">
        <v>614.4</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117"/>
      <c r="CZ159" s="60" t="str">
        <f>IF(AD159="Athlete Name","",AD159)</f>
        <v>Mikole Hogan</v>
      </c>
      <c r="DA159" s="46">
        <v>38</v>
      </c>
      <c r="DB159" s="88"/>
    </row>
    <row r="160" spans="2:106" x14ac:dyDescent="0.35">
      <c r="B160" s="71"/>
      <c r="C160" s="327"/>
      <c r="D160" s="47"/>
      <c r="E160" s="60"/>
      <c r="G160" s="46"/>
      <c r="I160" s="61" t="str">
        <f>IF(SUM(AF160:AJ160)=0,"",SUM(AF160:AJ160))</f>
        <v/>
      </c>
      <c r="J160" s="108" t="s">
        <v>12</v>
      </c>
      <c r="K160" s="45" t="str">
        <f>IFERROR(LARGE((AL160:CX160),1),"")</f>
        <v/>
      </c>
      <c r="L160" s="1" t="str">
        <f>IFERROR(LARGE((AL160:CX160),2),"")</f>
        <v/>
      </c>
      <c r="M160" s="1" t="str">
        <f>IFERROR(LARGE((AL160:CX160),3),"")</f>
        <v/>
      </c>
      <c r="N160" s="1" t="str">
        <f>IFERROR(LARGE((AL160:CX160),4),"")</f>
        <v/>
      </c>
      <c r="O160" s="46" t="str">
        <f>IFERROR(LARGE((AL160:CX160),5),"")</f>
        <v/>
      </c>
      <c r="P160" s="1"/>
      <c r="Q160" s="56"/>
      <c r="R160" s="57"/>
      <c r="T160" s="5">
        <f t="shared" ref="T160" si="540">IF(U159="","",1)</f>
        <v>1</v>
      </c>
      <c r="U160" s="126">
        <f t="shared" ref="U160" si="541">IF(U159="","",1)</f>
        <v>1</v>
      </c>
      <c r="V160" s="6">
        <f t="shared" ref="V160" si="542">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117"/>
      <c r="CZ160" s="60"/>
      <c r="DA160" s="46"/>
      <c r="DB160" s="88"/>
    </row>
    <row r="161" spans="2:106" s="39" customFormat="1" ht="8.5" customHeight="1" thickBot="1" x14ac:dyDescent="0.4">
      <c r="B161" s="102"/>
      <c r="C161" s="328"/>
      <c r="D161" s="107"/>
      <c r="E161" s="103"/>
      <c r="F161" s="115"/>
      <c r="G161" s="116"/>
      <c r="I161" s="95"/>
      <c r="K161" s="96"/>
      <c r="L161" s="93"/>
      <c r="M161" s="93"/>
      <c r="N161" s="93"/>
      <c r="O161" s="94"/>
      <c r="Q161" s="112"/>
      <c r="R161" s="113"/>
      <c r="T161" s="110">
        <f t="shared" ref="T161" si="543">IF(U159="","",1)</f>
        <v>1</v>
      </c>
      <c r="U161" s="93">
        <f t="shared" ref="U161" si="544">IF(U159="","",1)</f>
        <v>1</v>
      </c>
      <c r="V161" s="109">
        <f t="shared" ref="V161" si="545">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2"/>
      <c r="CY161" s="118"/>
      <c r="CZ161" s="146"/>
      <c r="DA161" s="97"/>
      <c r="DB161" s="105"/>
    </row>
    <row r="162" spans="2:106" ht="8.5" customHeight="1" thickTop="1" x14ac:dyDescent="0.35">
      <c r="B162" s="71"/>
      <c r="C162" s="327"/>
      <c r="D162" s="47"/>
      <c r="E162" s="60"/>
      <c r="G162" s="46"/>
      <c r="I162" s="61"/>
      <c r="K162" s="45"/>
      <c r="L162" s="1"/>
      <c r="M162" s="1"/>
      <c r="N162" s="1"/>
      <c r="O162" s="46"/>
      <c r="P162" s="1"/>
      <c r="Q162" s="56"/>
      <c r="R162" s="57"/>
      <c r="T162" s="5">
        <f t="shared" ref="T162" si="546">IF(U163="","",1)</f>
        <v>1</v>
      </c>
      <c r="U162" s="1">
        <f t="shared" ref="U162" si="547">IF(U163="","",1)</f>
        <v>1</v>
      </c>
      <c r="V162" s="6">
        <f t="shared" ref="V162" si="548">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2"/>
      <c r="CY162" s="117"/>
      <c r="CZ162" s="149"/>
      <c r="DA162" s="46"/>
      <c r="DB162" s="88"/>
    </row>
    <row r="163" spans="2:106" x14ac:dyDescent="0.35">
      <c r="B163" s="71"/>
      <c r="C163" s="327">
        <f>IF(AD163="Athlete Name","",AC163)</f>
        <v>37</v>
      </c>
      <c r="D163" s="47" t="str">
        <f t="shared" ref="D163" si="549">IF(AD163="Athlete Name","",AD163)</f>
        <v>Emma Pereira</v>
      </c>
      <c r="E163" s="60"/>
      <c r="F163" s="1">
        <f>IF(COUNT(AL163:CX163)=0,"", COUNT(AL163:CX163))</f>
        <v>9</v>
      </c>
      <c r="G163" s="46">
        <f t="shared" ref="G163" si="550">_xlfn.IFS(F163="","",F163=1,1,F163=2,2,F163=3,3,F163=4,4,F163=5,5,F163&gt;5,5)</f>
        <v>5</v>
      </c>
      <c r="I163" s="61"/>
      <c r="J163" s="108" t="s">
        <v>7</v>
      </c>
      <c r="K163" s="45">
        <f>IFERROR(LARGE((AL163:CX163),1),"")</f>
        <v>627.70000000000005</v>
      </c>
      <c r="L163" s="1">
        <f>IFERROR(LARGE((AL163:CX163),2),"")</f>
        <v>626</v>
      </c>
      <c r="M163" s="1">
        <f>IFERROR(LARGE((AL163:CX163),3),"")</f>
        <v>624.79999999999995</v>
      </c>
      <c r="N163" s="1">
        <f>IFERROR(LARGE((AL163:CX163),4),"")</f>
        <v>623.70000000000005</v>
      </c>
      <c r="O163" s="46">
        <f>IFERROR(LARGE((AL163:CX163),5),"")</f>
        <v>622.6</v>
      </c>
      <c r="P163" s="1"/>
      <c r="Q163" s="56">
        <f t="shared" ref="Q163" si="551">IFERROR(AVERAGEIF(K163:O163,"&gt;0"),"")</f>
        <v>624.95999999999992</v>
      </c>
      <c r="R163" s="57" t="str">
        <f t="shared" ref="R163" si="552">IF(SUM(AF164:AJ164,K164:O164)=0,"",SUM(AF164:AJ164,K164:O164))</f>
        <v/>
      </c>
      <c r="T163" s="5">
        <f t="shared" ref="T163" si="553">IF(U163="","",1)</f>
        <v>1</v>
      </c>
      <c r="U163" s="4">
        <f t="shared" ref="U163" si="554">IF(SUM(Q163:R163)=0,"",SUM(Q163:R163))</f>
        <v>624.95999999999992</v>
      </c>
      <c r="V163" s="6">
        <f t="shared" ref="V163" si="555">IF(U163="","",1)</f>
        <v>1</v>
      </c>
      <c r="X163" s="60" t="str">
        <f t="shared" ref="X163" si="556">IF(AD163="Athlete Name","",AD163)</f>
        <v>Emma Pereira</v>
      </c>
      <c r="Y163" s="46"/>
      <c r="Z163" s="76"/>
      <c r="AB163" s="82"/>
      <c r="AC163" s="45">
        <v>37</v>
      </c>
      <c r="AD163" s="60" t="s">
        <v>220</v>
      </c>
      <c r="AF163" s="45"/>
      <c r="AG163" s="1"/>
      <c r="AH163" s="1"/>
      <c r="AI163" s="1"/>
      <c r="AJ163" s="46"/>
      <c r="AK163" s="108"/>
      <c r="AL163" s="62" t="s">
        <v>7</v>
      </c>
      <c r="AM163" s="62" t="s">
        <v>7</v>
      </c>
      <c r="AN163" s="62">
        <v>624.79999999999995</v>
      </c>
      <c r="AO163" s="62">
        <v>622.6</v>
      </c>
      <c r="AP163" s="62" t="s">
        <v>7</v>
      </c>
      <c r="AQ163" s="62" t="s">
        <v>7</v>
      </c>
      <c r="AR163" s="62" t="s">
        <v>7</v>
      </c>
      <c r="AS163" s="62" t="s">
        <v>7</v>
      </c>
      <c r="AT163" s="62" t="s">
        <v>7</v>
      </c>
      <c r="AU163" s="62" t="s">
        <v>7</v>
      </c>
      <c r="AV163" s="62" t="s">
        <v>7</v>
      </c>
      <c r="AW163" s="62" t="s">
        <v>7</v>
      </c>
      <c r="AX163" s="62">
        <v>618.4</v>
      </c>
      <c r="AY163" s="62" t="s">
        <v>7</v>
      </c>
      <c r="AZ163" s="62" t="s">
        <v>7</v>
      </c>
      <c r="BA163" s="62" t="s">
        <v>7</v>
      </c>
      <c r="BB163" s="62" t="s">
        <v>7</v>
      </c>
      <c r="BC163" s="62" t="s">
        <v>7</v>
      </c>
      <c r="BD163" s="62" t="s">
        <v>7</v>
      </c>
      <c r="BE163" s="62" t="s">
        <v>7</v>
      </c>
      <c r="BF163" s="62" t="s">
        <v>7</v>
      </c>
      <c r="BG163" s="62" t="s">
        <v>7</v>
      </c>
      <c r="BH163" s="62">
        <v>617.9</v>
      </c>
      <c r="BI163" s="62">
        <v>623.70000000000005</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626</v>
      </c>
      <c r="BY163" s="62">
        <v>627.70000000000005</v>
      </c>
      <c r="BZ163" s="62" t="s">
        <v>7</v>
      </c>
      <c r="CA163" s="62" t="s">
        <v>7</v>
      </c>
      <c r="CB163" s="62" t="s">
        <v>7</v>
      </c>
      <c r="CC163" s="62" t="s">
        <v>7</v>
      </c>
      <c r="CD163" s="62" t="s">
        <v>7</v>
      </c>
      <c r="CE163" s="62" t="s">
        <v>7</v>
      </c>
      <c r="CF163" s="62" t="s">
        <v>7</v>
      </c>
      <c r="CG163" s="62" t="s">
        <v>7</v>
      </c>
      <c r="CH163" s="62">
        <v>619.6</v>
      </c>
      <c r="CI163" s="62">
        <v>621.20000000000005</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62" t="s">
        <v>7</v>
      </c>
      <c r="CY163" s="117"/>
      <c r="CZ163" s="60" t="str">
        <f>IF(AD163="Athlete Name","",AD163)</f>
        <v>Emma Pereira</v>
      </c>
      <c r="DA163" s="46">
        <v>39</v>
      </c>
      <c r="DB163" s="88"/>
    </row>
    <row r="164" spans="2:106" x14ac:dyDescent="0.35">
      <c r="B164" s="71"/>
      <c r="C164" s="327"/>
      <c r="D164" s="47"/>
      <c r="E164" s="60"/>
      <c r="G164" s="46"/>
      <c r="I164" s="61" t="str">
        <f>IF(SUM(AF164:AJ164)=0,"",SUM(AF164:AJ164))</f>
        <v/>
      </c>
      <c r="J164" s="108" t="s">
        <v>12</v>
      </c>
      <c r="K164" s="45" t="str">
        <f>IFERROR(LARGE((AL164:CX164),1),"")</f>
        <v/>
      </c>
      <c r="L164" s="1" t="str">
        <f>IFERROR(LARGE((AL164:CX164),2),"")</f>
        <v/>
      </c>
      <c r="M164" s="1" t="str">
        <f>IFERROR(LARGE((AL164:CX164),3),"")</f>
        <v/>
      </c>
      <c r="N164" s="1" t="str">
        <f>IFERROR(LARGE((AL164:CX164),4),"")</f>
        <v/>
      </c>
      <c r="O164" s="46" t="str">
        <f>IFERROR(LARGE((AL164:CX164),5),"")</f>
        <v/>
      </c>
      <c r="P164" s="1"/>
      <c r="Q164" s="56"/>
      <c r="R164" s="57"/>
      <c r="T164" s="5">
        <f t="shared" ref="T164" si="557">IF(U163="","",1)</f>
        <v>1</v>
      </c>
      <c r="U164" s="126">
        <f t="shared" ref="U164" si="558">IF(U163="","",1)</f>
        <v>1</v>
      </c>
      <c r="V164" s="6">
        <f t="shared" ref="V164" si="559">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117"/>
      <c r="CZ164" s="60"/>
      <c r="DA164" s="46"/>
      <c r="DB164" s="88"/>
    </row>
    <row r="165" spans="2:106" s="39" customFormat="1" ht="8.5" customHeight="1" thickBot="1" x14ac:dyDescent="0.4">
      <c r="B165" s="102"/>
      <c r="C165" s="328"/>
      <c r="D165" s="107"/>
      <c r="E165" s="103"/>
      <c r="F165" s="115"/>
      <c r="G165" s="116"/>
      <c r="I165" s="95"/>
      <c r="K165" s="96"/>
      <c r="L165" s="93"/>
      <c r="M165" s="93"/>
      <c r="N165" s="93"/>
      <c r="O165" s="94"/>
      <c r="Q165" s="112"/>
      <c r="R165" s="113"/>
      <c r="T165" s="110">
        <f t="shared" ref="T165" si="560">IF(U163="","",1)</f>
        <v>1</v>
      </c>
      <c r="U165" s="93">
        <f t="shared" ref="U165" si="561">IF(U163="","",1)</f>
        <v>1</v>
      </c>
      <c r="V165" s="109">
        <f t="shared" ref="V165" si="562">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6"/>
      <c r="CY165" s="118"/>
      <c r="CZ165" s="158"/>
      <c r="DA165" s="97"/>
      <c r="DB165" s="105"/>
    </row>
    <row r="166" spans="2:106" ht="8.5" customHeight="1" thickTop="1" x14ac:dyDescent="0.35">
      <c r="B166" s="71"/>
      <c r="C166" s="327"/>
      <c r="D166" s="47"/>
      <c r="E166" s="60"/>
      <c r="G166" s="46"/>
      <c r="I166" s="61"/>
      <c r="K166" s="45"/>
      <c r="L166" s="1"/>
      <c r="M166" s="1"/>
      <c r="N166" s="1"/>
      <c r="O166" s="46"/>
      <c r="P166" s="1"/>
      <c r="Q166" s="56"/>
      <c r="R166" s="57"/>
      <c r="T166" s="5">
        <f t="shared" ref="T166" si="563">IF(U167="","",1)</f>
        <v>1</v>
      </c>
      <c r="U166" s="1">
        <f t="shared" ref="U166" si="564">IF(U167="","",1)</f>
        <v>1</v>
      </c>
      <c r="V166" s="6">
        <f t="shared" ref="V166" si="565">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5"/>
      <c r="CY166" s="117"/>
      <c r="CZ166" s="134"/>
      <c r="DA166" s="46"/>
      <c r="DB166" s="88"/>
    </row>
    <row r="167" spans="2:106" x14ac:dyDescent="0.35">
      <c r="B167" s="71"/>
      <c r="C167" s="327">
        <f>IF(AD167="Athlete Name","",AC167)</f>
        <v>38</v>
      </c>
      <c r="D167" s="47" t="str">
        <f t="shared" ref="D167" si="566">IF(AD167="Athlete Name","",AD167)</f>
        <v>Elysa Walter</v>
      </c>
      <c r="E167" s="60"/>
      <c r="F167" s="1">
        <f>IF(COUNT(AL167:CX167)=0,"", COUNT(AL167:CX167))</f>
        <v>5</v>
      </c>
      <c r="G167" s="46">
        <f t="shared" ref="G167" si="567">_xlfn.IFS(F167="","",F167=1,1,F167=2,2,F167=3,3,F167=4,4,F167=5,5,F167&gt;5,5)</f>
        <v>5</v>
      </c>
      <c r="I167" s="61"/>
      <c r="J167" s="108" t="s">
        <v>7</v>
      </c>
      <c r="K167" s="45">
        <f>IFERROR(LARGE((AL167:CX167),1),"")</f>
        <v>626.4</v>
      </c>
      <c r="L167" s="1">
        <f>IFERROR(LARGE((AL167:CX167),2),"")</f>
        <v>625.5</v>
      </c>
      <c r="M167" s="1">
        <f>IFERROR(LARGE((AL167:CX167),3),"")</f>
        <v>623.5</v>
      </c>
      <c r="N167" s="1">
        <f>IFERROR(LARGE((AL167:CX167),4),"")</f>
        <v>620</v>
      </c>
      <c r="O167" s="46">
        <f>IFERROR(LARGE((AL167:CX167),5),"")</f>
        <v>618.9</v>
      </c>
      <c r="P167" s="1"/>
      <c r="Q167" s="56">
        <f t="shared" ref="Q167" si="568">IFERROR(AVERAGEIF(K167:O167,"&gt;0"),"")</f>
        <v>622.86</v>
      </c>
      <c r="R167" s="57" t="str">
        <f t="shared" ref="R167" si="569">IF(SUM(AF168:AJ168,K168:O168)=0,"",SUM(AF168:AJ168,K168:O168))</f>
        <v/>
      </c>
      <c r="T167" s="5">
        <f t="shared" ref="T167" si="570">IF(U167="","",1)</f>
        <v>1</v>
      </c>
      <c r="U167" s="4">
        <f t="shared" ref="U167" si="571">IF(SUM(Q167:R167)=0,"",SUM(Q167:R167))</f>
        <v>622.86</v>
      </c>
      <c r="V167" s="6">
        <f t="shared" ref="V167" si="572">IF(U167="","",1)</f>
        <v>1</v>
      </c>
      <c r="X167" s="60" t="str">
        <f t="shared" ref="X167" si="573">IF(AD167="Athlete Name","",AD167)</f>
        <v>Elysa Walter</v>
      </c>
      <c r="Y167" s="46"/>
      <c r="Z167" s="76"/>
      <c r="AB167" s="82"/>
      <c r="AC167" s="45">
        <v>38</v>
      </c>
      <c r="AD167" s="60" t="s">
        <v>243</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v>625.5</v>
      </c>
      <c r="AY167" s="62" t="s">
        <v>7</v>
      </c>
      <c r="AZ167" s="62" t="s">
        <v>7</v>
      </c>
      <c r="BA167" s="62" t="s">
        <v>7</v>
      </c>
      <c r="BB167" s="62" t="s">
        <v>7</v>
      </c>
      <c r="BC167" s="62" t="s">
        <v>7</v>
      </c>
      <c r="BD167" s="62" t="s">
        <v>7</v>
      </c>
      <c r="BE167" s="62" t="s">
        <v>7</v>
      </c>
      <c r="BF167" s="62" t="s">
        <v>7</v>
      </c>
      <c r="BG167" s="62" t="s">
        <v>7</v>
      </c>
      <c r="BH167" s="62">
        <v>620</v>
      </c>
      <c r="BI167" s="62">
        <v>618.9</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v>626.4</v>
      </c>
      <c r="CI167" s="62">
        <v>623.5</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62" t="s">
        <v>7</v>
      </c>
      <c r="CY167" s="117"/>
      <c r="CZ167" s="60" t="str">
        <f>IF(AD167="Athlete Name","",AD167)</f>
        <v>Elysa Walter</v>
      </c>
      <c r="DA167" s="46">
        <v>40</v>
      </c>
      <c r="DB167" s="88"/>
    </row>
    <row r="168" spans="2:106" x14ac:dyDescent="0.35">
      <c r="B168" s="71"/>
      <c r="C168" s="327"/>
      <c r="D168" s="47"/>
      <c r="E168" s="60"/>
      <c r="G168" s="46"/>
      <c r="I168" s="61" t="str">
        <f>IF(SUM(AF168:AJ168)=0,"",SUM(AF168:AJ168))</f>
        <v/>
      </c>
      <c r="J168" s="108" t="s">
        <v>12</v>
      </c>
      <c r="K168" s="45" t="str">
        <f>IFERROR(LARGE((AL168:CX168),1),"")</f>
        <v/>
      </c>
      <c r="L168" s="1" t="str">
        <f>IFERROR(LARGE((AL168:CX168),2),"")</f>
        <v/>
      </c>
      <c r="M168" s="1" t="str">
        <f>IFERROR(LARGE((AL168:CX168),3),"")</f>
        <v/>
      </c>
      <c r="N168" s="1" t="str">
        <f>IFERROR(LARGE((AL168:CX168),4),"")</f>
        <v/>
      </c>
      <c r="O168" s="46" t="str">
        <f>IFERROR(LARGE((AL168:CX168),5),"")</f>
        <v/>
      </c>
      <c r="P168" s="1"/>
      <c r="Q168" s="56"/>
      <c r="R168" s="57"/>
      <c r="T168" s="5">
        <f t="shared" ref="T168" si="574">IF(U167="","",1)</f>
        <v>1</v>
      </c>
      <c r="U168" s="126">
        <f t="shared" ref="U168" si="575">IF(U167="","",1)</f>
        <v>1</v>
      </c>
      <c r="V168" s="6">
        <f t="shared" ref="V168" si="576">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117"/>
      <c r="CZ168" s="60"/>
      <c r="DA168" s="46"/>
      <c r="DB168" s="88"/>
    </row>
    <row r="169" spans="2:106" s="39" customFormat="1" ht="8.5" customHeight="1" thickBot="1" x14ac:dyDescent="0.4">
      <c r="B169" s="102"/>
      <c r="C169" s="328"/>
      <c r="D169" s="107"/>
      <c r="E169" s="103"/>
      <c r="F169" s="115"/>
      <c r="G169" s="116"/>
      <c r="I169" s="95"/>
      <c r="K169" s="96"/>
      <c r="L169" s="93"/>
      <c r="M169" s="93"/>
      <c r="N169" s="93"/>
      <c r="O169" s="94"/>
      <c r="Q169" s="112"/>
      <c r="R169" s="113"/>
      <c r="T169" s="110">
        <f t="shared" ref="T169" si="577">IF(U167="","",1)</f>
        <v>1</v>
      </c>
      <c r="U169" s="93">
        <f t="shared" ref="U169" si="578">IF(U167="","",1)</f>
        <v>1</v>
      </c>
      <c r="V169" s="109">
        <f t="shared" ref="V169" si="579">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2"/>
      <c r="CY169" s="118"/>
      <c r="CZ169" s="146"/>
      <c r="DA169" s="97"/>
      <c r="DB169" s="105"/>
    </row>
    <row r="170" spans="2:106" ht="8.5" customHeight="1" thickTop="1" x14ac:dyDescent="0.35">
      <c r="B170" s="71"/>
      <c r="C170" s="327"/>
      <c r="D170" s="47"/>
      <c r="E170" s="60"/>
      <c r="G170" s="46"/>
      <c r="I170" s="61"/>
      <c r="K170" s="45"/>
      <c r="L170" s="1"/>
      <c r="M170" s="1"/>
      <c r="N170" s="1"/>
      <c r="O170" s="46"/>
      <c r="P170" s="1"/>
      <c r="Q170" s="56"/>
      <c r="R170" s="57"/>
      <c r="T170" s="5">
        <f t="shared" ref="T170" si="580">IF(U171="","",1)</f>
        <v>1</v>
      </c>
      <c r="U170" s="1">
        <f t="shared" ref="U170" si="581">IF(U171="","",1)</f>
        <v>1</v>
      </c>
      <c r="V170" s="6">
        <f t="shared" ref="V170" si="582">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2"/>
      <c r="CY170" s="117"/>
      <c r="CZ170" s="149"/>
      <c r="DA170" s="46"/>
      <c r="DB170" s="88"/>
    </row>
    <row r="171" spans="2:106" x14ac:dyDescent="0.35">
      <c r="B171" s="71"/>
      <c r="C171" s="327">
        <f>IF(AD171="Athlete Name","",AC171)</f>
        <v>39</v>
      </c>
      <c r="D171" s="47" t="str">
        <f t="shared" ref="D171" si="583">IF(AD171="Athlete Name","",AD171)</f>
        <v>Gabriela Zych</v>
      </c>
      <c r="E171" s="60"/>
      <c r="F171" s="1">
        <f>IF(COUNT(AL171:CX171)=0,"", COUNT(AL171:CX171))</f>
        <v>9</v>
      </c>
      <c r="G171" s="46">
        <f t="shared" ref="G171" si="584">_xlfn.IFS(F171="","",F171=1,1,F171=2,2,F171=3,3,F171=4,4,F171=5,5,F171&gt;5,5)</f>
        <v>5</v>
      </c>
      <c r="I171" s="61"/>
      <c r="J171" s="108" t="s">
        <v>7</v>
      </c>
      <c r="K171" s="45">
        <f>IFERROR(LARGE((AL171:CX171),1),"")</f>
        <v>627.79999999999995</v>
      </c>
      <c r="L171" s="1">
        <f>IFERROR(LARGE((AL171:CX171),2),"")</f>
        <v>624.29999999999995</v>
      </c>
      <c r="M171" s="1">
        <f>IFERROR(LARGE((AL171:CX171),3),"")</f>
        <v>624</v>
      </c>
      <c r="N171" s="1">
        <f>IFERROR(LARGE((AL171:CX171),4),"")</f>
        <v>624</v>
      </c>
      <c r="O171" s="46">
        <f>IFERROR(LARGE((AL171:CX171),5),"")</f>
        <v>623.1</v>
      </c>
      <c r="P171" s="1"/>
      <c r="Q171" s="56">
        <f t="shared" ref="Q171" si="585">IFERROR(AVERAGEIF(K171:O171,"&gt;0"),"")</f>
        <v>624.64</v>
      </c>
      <c r="R171" s="57" t="str">
        <f t="shared" ref="R171" si="586">IF(SUM(AF172:AJ172,K172:O172)=0,"",SUM(AF172:AJ172,K172:O172))</f>
        <v/>
      </c>
      <c r="T171" s="5">
        <f t="shared" ref="T171" si="587">IF(U171="","",1)</f>
        <v>1</v>
      </c>
      <c r="U171" s="4">
        <f t="shared" ref="U171" si="588">IF(SUM(Q171:R171)=0,"",SUM(Q171:R171))</f>
        <v>624.64</v>
      </c>
      <c r="V171" s="6">
        <f t="shared" ref="V171" si="589">IF(U171="","",1)</f>
        <v>1</v>
      </c>
      <c r="X171" s="60" t="str">
        <f t="shared" ref="X171" si="590">IF(AD171="Athlete Name","",AD171)</f>
        <v>Gabriela Zych</v>
      </c>
      <c r="Y171" s="46"/>
      <c r="Z171" s="76"/>
      <c r="AB171" s="82"/>
      <c r="AC171" s="45">
        <v>39</v>
      </c>
      <c r="AD171" s="60" t="s">
        <v>244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v>624.29999999999995</v>
      </c>
      <c r="AY171" s="62" t="s">
        <v>7</v>
      </c>
      <c r="AZ171" s="62" t="s">
        <v>7</v>
      </c>
      <c r="BA171" s="62" t="s">
        <v>7</v>
      </c>
      <c r="BB171" s="62" t="s">
        <v>7</v>
      </c>
      <c r="BC171" s="62" t="s">
        <v>7</v>
      </c>
      <c r="BD171" s="62" t="s">
        <v>7</v>
      </c>
      <c r="BE171" s="62" t="s">
        <v>7</v>
      </c>
      <c r="BF171" s="62" t="s">
        <v>7</v>
      </c>
      <c r="BG171" s="62" t="s">
        <v>7</v>
      </c>
      <c r="BH171" s="62">
        <v>623.1</v>
      </c>
      <c r="BI171" s="62">
        <v>618.9</v>
      </c>
      <c r="BJ171" s="62" t="s">
        <v>7</v>
      </c>
      <c r="BK171" s="62" t="s">
        <v>7</v>
      </c>
      <c r="BL171" s="62" t="s">
        <v>7</v>
      </c>
      <c r="BM171" s="62" t="s">
        <v>7</v>
      </c>
      <c r="BN171" s="62" t="s">
        <v>7</v>
      </c>
      <c r="BO171" s="62" t="s">
        <v>7</v>
      </c>
      <c r="BP171" s="62" t="s">
        <v>7</v>
      </c>
      <c r="BQ171" s="62" t="s">
        <v>7</v>
      </c>
      <c r="BR171" s="62">
        <v>616.29999999999995</v>
      </c>
      <c r="BS171" s="62">
        <v>618</v>
      </c>
      <c r="BT171" s="62">
        <v>624</v>
      </c>
      <c r="BU171" s="62">
        <v>621.6</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v>627.79999999999995</v>
      </c>
      <c r="CI171" s="62">
        <v>624</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62" t="s">
        <v>7</v>
      </c>
      <c r="CY171" s="117"/>
      <c r="CZ171" s="60" t="str">
        <f>IF(AD171="Athlete Name","",AD171)</f>
        <v>Gabriela Zych</v>
      </c>
      <c r="DA171" s="46">
        <v>41</v>
      </c>
      <c r="DB171" s="88"/>
    </row>
    <row r="172" spans="2:106" x14ac:dyDescent="0.35">
      <c r="B172" s="71"/>
      <c r="C172" s="327"/>
      <c r="D172" s="47"/>
      <c r="E172" s="60"/>
      <c r="G172" s="46"/>
      <c r="I172" s="61" t="str">
        <f>IF(SUM(AF172:AJ172)=0,"",SUM(AF172:AJ172))</f>
        <v/>
      </c>
      <c r="J172" s="108" t="s">
        <v>12</v>
      </c>
      <c r="K172" s="45" t="str">
        <f>IFERROR(LARGE((AL172:CX172),1),"")</f>
        <v/>
      </c>
      <c r="L172" s="1" t="str">
        <f>IFERROR(LARGE((AL172:CX172),2),"")</f>
        <v/>
      </c>
      <c r="M172" s="1" t="str">
        <f>IFERROR(LARGE((AL172:CX172),3),"")</f>
        <v/>
      </c>
      <c r="N172" s="1" t="str">
        <f>IFERROR(LARGE((AL172:CX172),4),"")</f>
        <v/>
      </c>
      <c r="O172" s="46" t="str">
        <f>IFERROR(LARGE((AL172:CX172),5),"")</f>
        <v/>
      </c>
      <c r="P172" s="1"/>
      <c r="Q172" s="56"/>
      <c r="R172" s="57"/>
      <c r="T172" s="5">
        <f t="shared" ref="T172" si="591">IF(U171="","",1)</f>
        <v>1</v>
      </c>
      <c r="U172" s="126">
        <f t="shared" ref="U172" si="592">IF(U171="","",1)</f>
        <v>1</v>
      </c>
      <c r="V172" s="6">
        <f t="shared" ref="V172" si="593">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117"/>
      <c r="CZ172" s="60"/>
      <c r="DA172" s="46"/>
      <c r="DB172" s="88"/>
    </row>
    <row r="173" spans="2:106" s="39" customFormat="1" ht="8.5" customHeight="1" thickBot="1" x14ac:dyDescent="0.4">
      <c r="B173" s="102"/>
      <c r="C173" s="328"/>
      <c r="D173" s="107"/>
      <c r="E173" s="103"/>
      <c r="F173" s="115"/>
      <c r="G173" s="116"/>
      <c r="I173" s="95"/>
      <c r="K173" s="96"/>
      <c r="L173" s="93"/>
      <c r="M173" s="93"/>
      <c r="N173" s="93"/>
      <c r="O173" s="94"/>
      <c r="Q173" s="112"/>
      <c r="R173" s="113"/>
      <c r="T173" s="110">
        <f t="shared" ref="T173" si="594">IF(U171="","",1)</f>
        <v>1</v>
      </c>
      <c r="U173" s="93">
        <f t="shared" ref="U173" si="595">IF(U171="","",1)</f>
        <v>1</v>
      </c>
      <c r="V173" s="109">
        <f t="shared" ref="V173" si="596">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6"/>
      <c r="CY173" s="118"/>
      <c r="CZ173" s="107"/>
      <c r="DA173" s="97"/>
      <c r="DB173" s="105"/>
    </row>
    <row r="174" spans="2:106" ht="8.5" customHeight="1" thickTop="1" x14ac:dyDescent="0.35">
      <c r="B174" s="71"/>
      <c r="C174" s="327"/>
      <c r="D174" s="47"/>
      <c r="E174" s="60"/>
      <c r="G174" s="46"/>
      <c r="I174" s="61"/>
      <c r="K174" s="45"/>
      <c r="L174" s="1"/>
      <c r="M174" s="1"/>
      <c r="N174" s="1"/>
      <c r="O174" s="46"/>
      <c r="P174" s="1"/>
      <c r="Q174" s="56"/>
      <c r="R174" s="57"/>
      <c r="T174" s="5">
        <f t="shared" ref="T174" si="597">IF(U175="","",1)</f>
        <v>1</v>
      </c>
      <c r="U174" s="1">
        <f t="shared" ref="U174" si="598">IF(U175="","",1)</f>
        <v>1</v>
      </c>
      <c r="V174" s="6">
        <f t="shared" ref="V174" si="599">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5"/>
      <c r="CY174" s="117"/>
      <c r="CZ174" s="134"/>
      <c r="DA174" s="46"/>
      <c r="DB174" s="88"/>
    </row>
    <row r="175" spans="2:106" x14ac:dyDescent="0.35">
      <c r="B175" s="71"/>
      <c r="C175" s="327">
        <f>IF(AD175="Athlete Name","",AC175)</f>
        <v>40</v>
      </c>
      <c r="D175" s="47" t="str">
        <f t="shared" ref="D175" si="600">IF(AD175="Athlete Name","",AD175)</f>
        <v>Isabella Baldwin</v>
      </c>
      <c r="E175" s="60"/>
      <c r="F175" s="1">
        <f>IF(COUNT(AL175:CX175)=0,"", COUNT(AL175:CX175))</f>
        <v>7</v>
      </c>
      <c r="G175" s="46">
        <f t="shared" ref="G175" si="601">_xlfn.IFS(F175="","",F175=1,1,F175=2,2,F175=3,3,F175=4,4,F175=5,5,F175&gt;5,5)</f>
        <v>5</v>
      </c>
      <c r="I175" s="61"/>
      <c r="J175" s="108" t="s">
        <v>7</v>
      </c>
      <c r="K175" s="45">
        <f>IFERROR(LARGE((AL175:CX175),1),"")</f>
        <v>624.70000000000005</v>
      </c>
      <c r="L175" s="1">
        <f>IFERROR(LARGE((AL175:CX175),2),"")</f>
        <v>622.70000000000005</v>
      </c>
      <c r="M175" s="1">
        <f>IFERROR(LARGE((AL175:CX175),3),"")</f>
        <v>621.9</v>
      </c>
      <c r="N175" s="1">
        <f>IFERROR(LARGE((AL175:CX175),4),"")</f>
        <v>621.5</v>
      </c>
      <c r="O175" s="46">
        <f>IFERROR(LARGE((AL175:CX175),5),"")</f>
        <v>620.29999999999995</v>
      </c>
      <c r="P175" s="1"/>
      <c r="Q175" s="56">
        <f t="shared" ref="Q175" si="602">IFERROR(AVERAGEIF(K175:O175,"&gt;0"),"")</f>
        <v>622.22</v>
      </c>
      <c r="R175" s="57" t="str">
        <f t="shared" ref="R175" si="603">IF(SUM(AF176:AJ176,K176:O176)=0,"",SUM(AF176:AJ176,K176:O176))</f>
        <v/>
      </c>
      <c r="T175" s="5">
        <f t="shared" ref="T175" si="604">IF(U175="","",1)</f>
        <v>1</v>
      </c>
      <c r="U175" s="4">
        <f t="shared" ref="U175" si="605">IF(SUM(Q175:R175)=0,"",SUM(Q175:R175))</f>
        <v>622.22</v>
      </c>
      <c r="V175" s="6">
        <f t="shared" ref="V175" si="606">IF(U175="","",1)</f>
        <v>1</v>
      </c>
      <c r="X175" s="60" t="str">
        <f t="shared" ref="X175" si="607">IF(AD175="Athlete Name","",AD175)</f>
        <v>Isabella Baldwin</v>
      </c>
      <c r="Y175" s="46"/>
      <c r="Z175" s="76"/>
      <c r="AB175" s="82"/>
      <c r="AC175" s="45">
        <v>40</v>
      </c>
      <c r="AD175" s="60" t="s">
        <v>207</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v>624.70000000000005</v>
      </c>
      <c r="BC175" s="62">
        <v>620.29999999999995</v>
      </c>
      <c r="BD175" s="62">
        <v>617.5</v>
      </c>
      <c r="BE175" s="62" t="s">
        <v>7</v>
      </c>
      <c r="BF175" s="62" t="s">
        <v>7</v>
      </c>
      <c r="BG175" s="62" t="s">
        <v>7</v>
      </c>
      <c r="BH175" s="62">
        <v>621.5</v>
      </c>
      <c r="BI175" s="62">
        <v>621.9</v>
      </c>
      <c r="BJ175" s="62" t="s">
        <v>7</v>
      </c>
      <c r="BK175" s="62" t="s">
        <v>7</v>
      </c>
      <c r="BL175" s="62" t="s">
        <v>7</v>
      </c>
      <c r="BM175" s="62" t="s">
        <v>7</v>
      </c>
      <c r="BN175" s="62" t="s">
        <v>7</v>
      </c>
      <c r="BO175" s="62" t="s">
        <v>7</v>
      </c>
      <c r="BP175" s="62" t="s">
        <v>7</v>
      </c>
      <c r="BQ175" s="62" t="s">
        <v>7</v>
      </c>
      <c r="BR175" s="62" t="s">
        <v>7</v>
      </c>
      <c r="BS175" s="62" t="s">
        <v>7</v>
      </c>
      <c r="BT175" s="62">
        <v>619.5</v>
      </c>
      <c r="BU175" s="62">
        <v>622.70000000000005</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117"/>
      <c r="CZ175" s="60" t="str">
        <f>IF(AD175="Athlete Name","",AD175)</f>
        <v>Isabella Baldwin</v>
      </c>
      <c r="DA175" s="46">
        <v>42</v>
      </c>
      <c r="DB175" s="88"/>
    </row>
    <row r="176" spans="2:106" x14ac:dyDescent="0.35">
      <c r="B176" s="71"/>
      <c r="C176" s="327"/>
      <c r="D176" s="47"/>
      <c r="E176" s="60"/>
      <c r="F176" s="45"/>
      <c r="G176" s="46"/>
      <c r="I176" s="61" t="str">
        <f>IF(SUM(AF176:AJ176)=0,"",SUM(AF176:AJ176))</f>
        <v/>
      </c>
      <c r="J176" s="108" t="s">
        <v>12</v>
      </c>
      <c r="K176" s="45" t="str">
        <f>IFERROR(LARGE((AL176:CX176),1),"")</f>
        <v/>
      </c>
      <c r="L176" s="1" t="str">
        <f>IFERROR(LARGE((AL176:CX176),2),"")</f>
        <v/>
      </c>
      <c r="M176" s="1" t="str">
        <f>IFERROR(LARGE((AL176:CX176),3),"")</f>
        <v/>
      </c>
      <c r="N176" s="1" t="str">
        <f>IFERROR(LARGE((AL176:CX176),4),"")</f>
        <v/>
      </c>
      <c r="O176" s="46" t="str">
        <f>IFERROR(LARGE((AL176:CX176),5),"")</f>
        <v/>
      </c>
      <c r="P176" s="1"/>
      <c r="Q176" s="56"/>
      <c r="R176" s="57"/>
      <c r="T176" s="5">
        <f t="shared" ref="T176" si="608">IF(U175="","",1)</f>
        <v>1</v>
      </c>
      <c r="U176" s="126">
        <f t="shared" ref="U176" si="609">IF(U175="","",1)</f>
        <v>1</v>
      </c>
      <c r="V176" s="6">
        <f t="shared" ref="V176" si="610">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117"/>
      <c r="CZ176" s="60"/>
      <c r="DA176" s="46"/>
      <c r="DB176" s="88"/>
    </row>
    <row r="177" spans="2:106" s="39" customFormat="1" ht="8.5" customHeight="1" thickBot="1" x14ac:dyDescent="0.4">
      <c r="B177" s="102"/>
      <c r="C177" s="328"/>
      <c r="D177" s="107"/>
      <c r="E177" s="103"/>
      <c r="F177" s="115"/>
      <c r="G177" s="116"/>
      <c r="I177" s="95"/>
      <c r="K177" s="96"/>
      <c r="L177" s="93"/>
      <c r="M177" s="93"/>
      <c r="N177" s="93"/>
      <c r="O177" s="94"/>
      <c r="Q177" s="112"/>
      <c r="R177" s="113"/>
      <c r="T177" s="110">
        <f t="shared" ref="T177" si="611">IF(U175="","",1)</f>
        <v>1</v>
      </c>
      <c r="U177" s="93">
        <f t="shared" ref="U177" si="612">IF(U175="","",1)</f>
        <v>1</v>
      </c>
      <c r="V177" s="109">
        <f t="shared" ref="V177" si="613">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2"/>
      <c r="CY177" s="118"/>
      <c r="CZ177" s="146"/>
      <c r="DA177" s="97"/>
      <c r="DB177" s="105"/>
    </row>
    <row r="178" spans="2:106" ht="8.5" customHeight="1" thickTop="1" x14ac:dyDescent="0.35">
      <c r="B178" s="71"/>
      <c r="C178" s="327"/>
      <c r="D178" s="47"/>
      <c r="E178" s="60"/>
      <c r="G178" s="46"/>
      <c r="I178" s="61"/>
      <c r="K178" s="45"/>
      <c r="L178" s="1"/>
      <c r="M178" s="1"/>
      <c r="N178" s="1"/>
      <c r="O178" s="46"/>
      <c r="P178" s="1"/>
      <c r="Q178" s="56"/>
      <c r="R178" s="57"/>
      <c r="T178" s="5">
        <f t="shared" ref="T178" si="614">IF(U179="","",1)</f>
        <v>1</v>
      </c>
      <c r="U178" s="1">
        <f t="shared" ref="U178" si="615">IF(U179="","",1)</f>
        <v>1</v>
      </c>
      <c r="V178" s="6">
        <f t="shared" ref="V178" si="616">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2"/>
      <c r="CY178" s="117"/>
      <c r="CZ178" s="149"/>
      <c r="DA178" s="46"/>
      <c r="DB178" s="88"/>
    </row>
    <row r="179" spans="2:106" x14ac:dyDescent="0.35">
      <c r="B179" s="71"/>
      <c r="C179" s="327">
        <f>IF(AD179="Athlete Name","",AC179)</f>
        <v>41</v>
      </c>
      <c r="D179" s="47" t="str">
        <f t="shared" ref="D179" si="617">IF(AD179="Athlete Name","",AD179)</f>
        <v>Alivia Perkins</v>
      </c>
      <c r="E179" s="60"/>
      <c r="F179" s="1">
        <f>IF(COUNT(AL179:CX179)=0,"", COUNT(AL179:CX179))</f>
        <v>4</v>
      </c>
      <c r="G179" s="46">
        <f t="shared" ref="G179" si="618">_xlfn.IFS(F179="","",F179=1,1,F179=2,2,F179=3,3,F179=4,4,F179=5,5,F179&gt;5,5)</f>
        <v>4</v>
      </c>
      <c r="I179" s="61"/>
      <c r="J179" s="108" t="s">
        <v>7</v>
      </c>
      <c r="K179" s="45">
        <f>IFERROR(LARGE((AL179:CX179),1),"")</f>
        <v>623.5</v>
      </c>
      <c r="L179" s="1">
        <f>IFERROR(LARGE((AL179:CX179),2),"")</f>
        <v>617.1</v>
      </c>
      <c r="M179" s="1">
        <f>IFERROR(LARGE((AL179:CX179),3),"")</f>
        <v>615.6</v>
      </c>
      <c r="N179" s="1">
        <f>IFERROR(LARGE((AL179:CX179),4),"")</f>
        <v>614.1</v>
      </c>
      <c r="O179" s="46" t="str">
        <f>IFERROR(LARGE((AL179:CX179),5),"")</f>
        <v/>
      </c>
      <c r="P179" s="1"/>
      <c r="Q179" s="56">
        <f t="shared" ref="Q179" si="619">IFERROR(AVERAGEIF(K179:O179,"&gt;0"),"")</f>
        <v>617.57499999999993</v>
      </c>
      <c r="R179" s="57" t="str">
        <f t="shared" ref="R179" si="620">IF(SUM(AF180:AJ180,K180:O180)=0,"",SUM(AF180:AJ180,K180:O180))</f>
        <v/>
      </c>
      <c r="T179" s="5">
        <f t="shared" ref="T179" si="621">IF(U179="","",1)</f>
        <v>1</v>
      </c>
      <c r="U179" s="4">
        <f t="shared" ref="U179" si="622">IF(SUM(Q179:R179)=0,"",SUM(Q179:R179))</f>
        <v>617.57499999999993</v>
      </c>
      <c r="V179" s="6">
        <f t="shared" ref="V179" si="623">IF(U179="","",1)</f>
        <v>1</v>
      </c>
      <c r="X179" s="60" t="str">
        <f t="shared" ref="X179" si="624">IF(AD179="Athlete Name","",AD179)</f>
        <v>Alivia Perkins</v>
      </c>
      <c r="Y179" s="46"/>
      <c r="Z179" s="76"/>
      <c r="AB179" s="82"/>
      <c r="AC179" s="45">
        <v>41</v>
      </c>
      <c r="AD179" s="60" t="s">
        <v>253</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v>623.5</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v>614.1</v>
      </c>
      <c r="BU179" s="62">
        <v>617.1</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v>615.6</v>
      </c>
      <c r="CQ179" s="62" t="s">
        <v>7</v>
      </c>
      <c r="CR179" s="62" t="s">
        <v>7</v>
      </c>
      <c r="CS179" s="62" t="s">
        <v>7</v>
      </c>
      <c r="CT179" s="62" t="s">
        <v>7</v>
      </c>
      <c r="CU179" s="62" t="s">
        <v>7</v>
      </c>
      <c r="CV179" s="62" t="s">
        <v>7</v>
      </c>
      <c r="CW179" s="62" t="s">
        <v>7</v>
      </c>
      <c r="CX179" s="62" t="s">
        <v>7</v>
      </c>
      <c r="CY179" s="117"/>
      <c r="CZ179" s="60" t="str">
        <f>IF(AD179="Athlete Name","",AD179)</f>
        <v>Alivia Perkins</v>
      </c>
      <c r="DA179" s="46">
        <v>43</v>
      </c>
      <c r="DB179" s="88"/>
    </row>
    <row r="180" spans="2:106" x14ac:dyDescent="0.35">
      <c r="B180" s="71"/>
      <c r="C180" s="327"/>
      <c r="D180" s="47"/>
      <c r="E180" s="60"/>
      <c r="G180" s="46"/>
      <c r="I180" s="61" t="str">
        <f>IF(SUM(AF180:AJ180)=0,"",SUM(AF180:AJ180))</f>
        <v/>
      </c>
      <c r="J180" s="108" t="s">
        <v>12</v>
      </c>
      <c r="K180" s="45" t="str">
        <f>IFERROR(LARGE((AL180:CX180),1),"")</f>
        <v/>
      </c>
      <c r="L180" s="1" t="str">
        <f>IFERROR(LARGE((AL180:CX180),2),"")</f>
        <v/>
      </c>
      <c r="M180" s="1" t="str">
        <f>IFERROR(LARGE((AL180:CX180),3),"")</f>
        <v/>
      </c>
      <c r="N180" s="1" t="str">
        <f>IFERROR(LARGE((AL180:CX180),4),"")</f>
        <v/>
      </c>
      <c r="O180" s="46" t="str">
        <f>IFERROR(LARGE((AL180:CX180),5),"")</f>
        <v/>
      </c>
      <c r="P180" s="1"/>
      <c r="Q180" s="56"/>
      <c r="R180" s="57"/>
      <c r="T180" s="5">
        <f t="shared" ref="T180" si="625">IF(U179="","",1)</f>
        <v>1</v>
      </c>
      <c r="U180" s="126">
        <f t="shared" ref="U180" si="626">IF(U179="","",1)</f>
        <v>1</v>
      </c>
      <c r="V180" s="6">
        <f t="shared" ref="V180" si="627">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117"/>
      <c r="CZ180" s="60"/>
      <c r="DA180" s="46"/>
      <c r="DB180" s="88"/>
    </row>
    <row r="181" spans="2:106" s="39" customFormat="1" ht="8.5" customHeight="1" thickBot="1" x14ac:dyDescent="0.4">
      <c r="B181" s="102"/>
      <c r="C181" s="328"/>
      <c r="D181" s="107"/>
      <c r="E181" s="103"/>
      <c r="F181" s="115"/>
      <c r="G181" s="116"/>
      <c r="I181" s="95"/>
      <c r="K181" s="96"/>
      <c r="L181" s="93"/>
      <c r="M181" s="93"/>
      <c r="N181" s="93"/>
      <c r="O181" s="94"/>
      <c r="Q181" s="112"/>
      <c r="R181" s="113"/>
      <c r="T181" s="110">
        <f t="shared" ref="T181" si="628">IF(U179="","",1)</f>
        <v>1</v>
      </c>
      <c r="U181" s="93">
        <f t="shared" ref="U181" si="629">IF(U179="","",1)</f>
        <v>1</v>
      </c>
      <c r="V181" s="109">
        <f t="shared" ref="V181" si="630">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6"/>
      <c r="CY181" s="118"/>
      <c r="CZ181" s="158"/>
      <c r="DA181" s="97"/>
      <c r="DB181" s="105"/>
    </row>
    <row r="182" spans="2:106" ht="8.5" customHeight="1" thickTop="1" x14ac:dyDescent="0.35">
      <c r="B182" s="71"/>
      <c r="C182" s="327"/>
      <c r="D182" s="47"/>
      <c r="E182" s="60"/>
      <c r="G182" s="46"/>
      <c r="I182" s="61"/>
      <c r="K182" s="45"/>
      <c r="L182" s="1"/>
      <c r="M182" s="1"/>
      <c r="N182" s="1"/>
      <c r="O182" s="46"/>
      <c r="P182" s="1"/>
      <c r="Q182" s="56"/>
      <c r="R182" s="57"/>
      <c r="T182" s="5">
        <f t="shared" ref="T182" si="631">IF(U183="","",1)</f>
        <v>1</v>
      </c>
      <c r="U182" s="1">
        <f t="shared" ref="U182" si="632">IF(U183="","",1)</f>
        <v>1</v>
      </c>
      <c r="V182" s="6">
        <f t="shared" ref="V182" si="633">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5"/>
      <c r="CY182" s="117"/>
      <c r="CZ182" s="134"/>
      <c r="DA182" s="46"/>
      <c r="DB182" s="88"/>
    </row>
    <row r="183" spans="2:106" x14ac:dyDescent="0.35">
      <c r="B183" s="71"/>
      <c r="C183" s="327">
        <f>IF(AD183="Athlete Name","",AC183)</f>
        <v>42</v>
      </c>
      <c r="D183" s="47" t="str">
        <f t="shared" ref="D183" si="634">IF(AD183="Athlete Name","",AD183)</f>
        <v>Lillian Warren</v>
      </c>
      <c r="E183" s="60"/>
      <c r="F183" s="1">
        <f>IF(COUNT(AL183:CX183)=0,"", COUNT(AL183:CX183))</f>
        <v>2</v>
      </c>
      <c r="G183" s="46">
        <f t="shared" ref="G183" si="635">_xlfn.IFS(F183="","",F183=1,1,F183=2,2,F183=3,3,F183=4,4,F183=5,5,F183&gt;5,5)</f>
        <v>2</v>
      </c>
      <c r="I183" s="61"/>
      <c r="J183" s="108" t="s">
        <v>7</v>
      </c>
      <c r="K183" s="45">
        <f>IFERROR(LARGE((AL183:CX183),1),"")</f>
        <v>623.6</v>
      </c>
      <c r="L183" s="1">
        <f>IFERROR(LARGE((AL183:CX183),2),"")</f>
        <v>618.70000000000005</v>
      </c>
      <c r="M183" s="1" t="str">
        <f>IFERROR(LARGE((AL183:CX183),3),"")</f>
        <v/>
      </c>
      <c r="N183" s="1" t="str">
        <f>IFERROR(LARGE((AL183:CX183),4),"")</f>
        <v/>
      </c>
      <c r="O183" s="46" t="str">
        <f>IFERROR(LARGE((AL183:CX183),5),"")</f>
        <v/>
      </c>
      <c r="P183" s="1"/>
      <c r="Q183" s="56">
        <f t="shared" ref="Q183" si="636">IFERROR(AVERAGEIF(K183:O183,"&gt;0"),"")</f>
        <v>621.15000000000009</v>
      </c>
      <c r="R183" s="57" t="str">
        <f t="shared" ref="R183" si="637">IF(SUM(AF184:AJ184,K184:O184)=0,"",SUM(AF184:AJ184,K184:O184))</f>
        <v/>
      </c>
      <c r="T183" s="5">
        <f t="shared" ref="T183" si="638">IF(U183="","",1)</f>
        <v>1</v>
      </c>
      <c r="U183" s="4">
        <f t="shared" ref="U183" si="639">IF(SUM(Q183:R183)=0,"",SUM(Q183:R183))</f>
        <v>621.15000000000009</v>
      </c>
      <c r="V183" s="6">
        <f t="shared" ref="V183" si="640">IF(U183="","",1)</f>
        <v>1</v>
      </c>
      <c r="X183" s="60" t="str">
        <f t="shared" ref="X183" si="641">IF(AD183="Athlete Name","",AD183)</f>
        <v>Lillian Warren</v>
      </c>
      <c r="Y183" s="46"/>
      <c r="Z183" s="76"/>
      <c r="AB183" s="82"/>
      <c r="AC183" s="45">
        <v>42</v>
      </c>
      <c r="AD183" s="60" t="s">
        <v>262</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v>623.6</v>
      </c>
      <c r="BI183" s="62">
        <v>618.70000000000005</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62" t="s">
        <v>7</v>
      </c>
      <c r="CQ183" s="62" t="s">
        <v>7</v>
      </c>
      <c r="CR183" s="62" t="s">
        <v>7</v>
      </c>
      <c r="CS183" s="62" t="s">
        <v>7</v>
      </c>
      <c r="CT183" s="62" t="s">
        <v>7</v>
      </c>
      <c r="CU183" s="62" t="s">
        <v>7</v>
      </c>
      <c r="CV183" s="62" t="s">
        <v>7</v>
      </c>
      <c r="CW183" s="62" t="s">
        <v>7</v>
      </c>
      <c r="CX183" s="62" t="s">
        <v>7</v>
      </c>
      <c r="CY183" s="117"/>
      <c r="CZ183" s="60" t="str">
        <f>IF(AD183="Athlete Name","",AD183)</f>
        <v>Lillian Warren</v>
      </c>
      <c r="DA183" s="46">
        <v>44</v>
      </c>
      <c r="DB183" s="88"/>
    </row>
    <row r="184" spans="2:106" x14ac:dyDescent="0.35">
      <c r="B184" s="71"/>
      <c r="C184" s="327"/>
      <c r="D184" s="47"/>
      <c r="E184" s="60"/>
      <c r="G184" s="46"/>
      <c r="I184" s="61" t="str">
        <f>IF(SUM(AF184:AJ184)=0,"",SUM(AF184:AJ184))</f>
        <v/>
      </c>
      <c r="J184" s="108" t="s">
        <v>12</v>
      </c>
      <c r="K184" s="45" t="str">
        <f>IFERROR(LARGE((AL184:CX184),1),"")</f>
        <v/>
      </c>
      <c r="L184" s="1" t="str">
        <f>IFERROR(LARGE((AL184:CX184),2),"")</f>
        <v/>
      </c>
      <c r="M184" s="1" t="str">
        <f>IFERROR(LARGE((AL184:CX184),3),"")</f>
        <v/>
      </c>
      <c r="N184" s="1" t="str">
        <f>IFERROR(LARGE((AL184:CX184),4),"")</f>
        <v/>
      </c>
      <c r="O184" s="46" t="str">
        <f>IFERROR(LARGE((AL184:CX184),5),"")</f>
        <v/>
      </c>
      <c r="P184" s="1"/>
      <c r="Q184" s="56"/>
      <c r="R184" s="57"/>
      <c r="T184" s="5">
        <f t="shared" ref="T184" si="642">IF(U183="","",1)</f>
        <v>1</v>
      </c>
      <c r="U184" s="126">
        <f t="shared" ref="U184" si="643">IF(U183="","",1)</f>
        <v>1</v>
      </c>
      <c r="V184" s="6">
        <f t="shared" ref="V184" si="644">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45" t="s">
        <v>12</v>
      </c>
      <c r="CQ184" s="45" t="s">
        <v>12</v>
      </c>
      <c r="CR184" s="45" t="s">
        <v>12</v>
      </c>
      <c r="CS184" s="45" t="s">
        <v>12</v>
      </c>
      <c r="CT184" s="45" t="s">
        <v>12</v>
      </c>
      <c r="CU184" s="45" t="s">
        <v>12</v>
      </c>
      <c r="CV184" s="45" t="s">
        <v>12</v>
      </c>
      <c r="CW184" s="45" t="s">
        <v>12</v>
      </c>
      <c r="CX184" s="45" t="s">
        <v>12</v>
      </c>
      <c r="CY184" s="117"/>
      <c r="CZ184" s="60"/>
      <c r="DA184" s="46"/>
      <c r="DB184" s="88"/>
    </row>
    <row r="185" spans="2:106" s="39" customFormat="1" ht="8.5" customHeight="1" thickBot="1" x14ac:dyDescent="0.4">
      <c r="B185" s="102"/>
      <c r="C185" s="328"/>
      <c r="D185" s="107"/>
      <c r="E185" s="103"/>
      <c r="F185" s="115"/>
      <c r="G185" s="116"/>
      <c r="I185" s="95"/>
      <c r="K185" s="96"/>
      <c r="L185" s="93"/>
      <c r="M185" s="93"/>
      <c r="N185" s="93"/>
      <c r="O185" s="94"/>
      <c r="Q185" s="112"/>
      <c r="R185" s="113"/>
      <c r="T185" s="110">
        <f t="shared" ref="T185" si="645">IF(U183="","",1)</f>
        <v>1</v>
      </c>
      <c r="U185" s="93">
        <f t="shared" ref="U185" si="646">IF(U183="","",1)</f>
        <v>1</v>
      </c>
      <c r="V185" s="109">
        <f t="shared" ref="V185" si="647">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2"/>
      <c r="CY185" s="118"/>
      <c r="CZ185" s="146"/>
      <c r="DA185" s="97"/>
      <c r="DB185" s="105"/>
    </row>
    <row r="186" spans="2:106" ht="8.5" customHeight="1" thickTop="1" x14ac:dyDescent="0.35">
      <c r="B186" s="71"/>
      <c r="C186" s="327"/>
      <c r="D186" s="47"/>
      <c r="E186" s="60"/>
      <c r="G186" s="46"/>
      <c r="I186" s="61"/>
      <c r="K186" s="45"/>
      <c r="L186" s="1"/>
      <c r="M186" s="1"/>
      <c r="N186" s="1"/>
      <c r="O186" s="46"/>
      <c r="P186" s="1"/>
      <c r="Q186" s="56"/>
      <c r="R186" s="57"/>
      <c r="T186" s="5">
        <f t="shared" ref="T186" si="648">IF(U187="","",1)</f>
        <v>1</v>
      </c>
      <c r="U186" s="1">
        <f t="shared" ref="U186" si="649">IF(U187="","",1)</f>
        <v>1</v>
      </c>
      <c r="V186" s="6">
        <f t="shared" ref="V186" si="650">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7"/>
      <c r="CU186" s="157"/>
      <c r="CV186" s="157"/>
      <c r="CW186" s="157"/>
      <c r="CX186" s="152"/>
      <c r="CY186" s="117"/>
      <c r="CZ186" s="149"/>
      <c r="DA186" s="46"/>
      <c r="DB186" s="88"/>
    </row>
    <row r="187" spans="2:106" x14ac:dyDescent="0.35">
      <c r="B187" s="71"/>
      <c r="C187" s="327">
        <f>IF(AD187="Athlete Name","",AC187)</f>
        <v>43</v>
      </c>
      <c r="D187" s="47" t="str">
        <f t="shared" ref="D187" si="651">IF(AD187="Athlete Name","",AD187)</f>
        <v>Victoria Watts</v>
      </c>
      <c r="E187" s="60"/>
      <c r="F187" s="1">
        <f>IF(COUNT(AL187:CX187)=0,"", COUNT(AL187:CX187))</f>
        <v>3</v>
      </c>
      <c r="G187" s="46">
        <f t="shared" ref="G187" si="652">_xlfn.IFS(F187="","",F187=1,1,F187=2,2,F187=3,3,F187=4,4,F187=5,5,F187&gt;5,5)</f>
        <v>3</v>
      </c>
      <c r="I187" s="61"/>
      <c r="J187" s="108" t="s">
        <v>7</v>
      </c>
      <c r="K187" s="45">
        <f>IFERROR(LARGE((AL187:CX187),1),"")</f>
        <v>624.4</v>
      </c>
      <c r="L187" s="1">
        <f>IFERROR(LARGE((AL187:CX187),2),"")</f>
        <v>623.1</v>
      </c>
      <c r="M187" s="1">
        <f>IFERROR(LARGE((AL187:CX187),3),"")</f>
        <v>620</v>
      </c>
      <c r="N187" s="1" t="str">
        <f>IFERROR(LARGE((AL187:CX187),4),"")</f>
        <v/>
      </c>
      <c r="O187" s="46" t="str">
        <f>IFERROR(LARGE((AL187:CX187),5),"")</f>
        <v/>
      </c>
      <c r="P187" s="1"/>
      <c r="Q187" s="56">
        <f t="shared" ref="Q187" si="653">IFERROR(AVERAGEIF(K187:O187,"&gt;0"),"")</f>
        <v>622.5</v>
      </c>
      <c r="R187" s="57" t="str">
        <f t="shared" ref="R187" si="654">IF(SUM(AF188:AJ188,K188:O188)=0,"",SUM(AF188:AJ188,K188:O188))</f>
        <v/>
      </c>
      <c r="T187" s="5">
        <f t="shared" ref="T187" si="655">IF(U187="","",1)</f>
        <v>1</v>
      </c>
      <c r="U187" s="4">
        <f t="shared" ref="U187" si="656">IF(SUM(Q187:R187)=0,"",SUM(Q187:R187))</f>
        <v>622.5</v>
      </c>
      <c r="V187" s="6">
        <f t="shared" ref="V187" si="657">IF(U187="","",1)</f>
        <v>1</v>
      </c>
      <c r="X187" s="60" t="str">
        <f t="shared" ref="X187" si="658">IF(AD187="Athlete Name","",AD187)</f>
        <v>Victoria Watts</v>
      </c>
      <c r="Y187" s="46"/>
      <c r="Z187" s="76"/>
      <c r="AB187" s="82"/>
      <c r="AC187" s="45">
        <v>43</v>
      </c>
      <c r="AD187" s="60" t="s">
        <v>267</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v>623.1</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v>624.4</v>
      </c>
      <c r="CI187" s="62">
        <v>620</v>
      </c>
      <c r="CJ187" s="62" t="s">
        <v>7</v>
      </c>
      <c r="CK187" s="62" t="s">
        <v>7</v>
      </c>
      <c r="CL187" s="62" t="s">
        <v>7</v>
      </c>
      <c r="CM187" s="62" t="s">
        <v>7</v>
      </c>
      <c r="CN187" s="62" t="s">
        <v>7</v>
      </c>
      <c r="CO187" s="62" t="s">
        <v>7</v>
      </c>
      <c r="CP187" s="62" t="s">
        <v>7</v>
      </c>
      <c r="CQ187" s="62" t="s">
        <v>7</v>
      </c>
      <c r="CR187" s="62" t="s">
        <v>7</v>
      </c>
      <c r="CS187" s="62" t="s">
        <v>7</v>
      </c>
      <c r="CT187" s="62" t="s">
        <v>7</v>
      </c>
      <c r="CU187" s="62" t="s">
        <v>7</v>
      </c>
      <c r="CV187" s="62" t="s">
        <v>7</v>
      </c>
      <c r="CW187" s="62" t="s">
        <v>7</v>
      </c>
      <c r="CX187" s="62" t="s">
        <v>7</v>
      </c>
      <c r="CY187" s="117"/>
      <c r="CZ187" s="60" t="str">
        <f>IF(AD187="Athlete Name","",AD187)</f>
        <v>Victoria Watts</v>
      </c>
      <c r="DA187" s="46">
        <v>45</v>
      </c>
      <c r="DB187" s="88"/>
    </row>
    <row r="188" spans="2:106" x14ac:dyDescent="0.35">
      <c r="B188" s="71"/>
      <c r="C188" s="327"/>
      <c r="D188" s="47"/>
      <c r="E188" s="60"/>
      <c r="G188" s="46"/>
      <c r="I188" s="61" t="str">
        <f>IF(SUM(AF188:AJ188)=0,"",SUM(AF188:AJ188))</f>
        <v/>
      </c>
      <c r="J188" s="108" t="s">
        <v>12</v>
      </c>
      <c r="K188" s="45" t="str">
        <f>IFERROR(LARGE((AL188:CX188),1),"")</f>
        <v/>
      </c>
      <c r="L188" s="1" t="str">
        <f>IFERROR(LARGE((AL188:CX188),2),"")</f>
        <v/>
      </c>
      <c r="M188" s="1" t="str">
        <f>IFERROR(LARGE((AL188:CX188),3),"")</f>
        <v/>
      </c>
      <c r="N188" s="1" t="str">
        <f>IFERROR(LARGE((AL188:CX188),4),"")</f>
        <v/>
      </c>
      <c r="O188" s="46" t="str">
        <f>IFERROR(LARGE((AL188:CX188),5),"")</f>
        <v/>
      </c>
      <c r="P188" s="1"/>
      <c r="Q188" s="56"/>
      <c r="R188" s="57"/>
      <c r="T188" s="5">
        <f t="shared" ref="T188" si="659">IF(U187="","",1)</f>
        <v>1</v>
      </c>
      <c r="U188" s="126">
        <f t="shared" ref="U188" si="660">IF(U187="","",1)</f>
        <v>1</v>
      </c>
      <c r="V188" s="6">
        <f t="shared" ref="V188" si="661">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45" t="s">
        <v>12</v>
      </c>
      <c r="CQ188" s="45" t="s">
        <v>12</v>
      </c>
      <c r="CR188" s="45" t="s">
        <v>12</v>
      </c>
      <c r="CS188" s="45" t="s">
        <v>12</v>
      </c>
      <c r="CT188" s="45" t="s">
        <v>12</v>
      </c>
      <c r="CU188" s="45" t="s">
        <v>12</v>
      </c>
      <c r="CV188" s="45" t="s">
        <v>12</v>
      </c>
      <c r="CW188" s="45" t="s">
        <v>12</v>
      </c>
      <c r="CX188" s="45" t="s">
        <v>12</v>
      </c>
      <c r="CY188" s="117"/>
      <c r="CZ188" s="60"/>
      <c r="DA188" s="46"/>
      <c r="DB188" s="88"/>
    </row>
    <row r="189" spans="2:106" s="39" customFormat="1" ht="8.5" customHeight="1" thickBot="1" x14ac:dyDescent="0.4">
      <c r="B189" s="102"/>
      <c r="C189" s="328"/>
      <c r="D189" s="101"/>
      <c r="E189" s="103"/>
      <c r="F189" s="99"/>
      <c r="G189" s="100"/>
      <c r="I189" s="106"/>
      <c r="K189" s="101"/>
      <c r="L189" s="99"/>
      <c r="M189" s="99"/>
      <c r="N189" s="99"/>
      <c r="O189" s="100"/>
      <c r="Q189" s="114"/>
      <c r="R189" s="100"/>
      <c r="T189" s="120">
        <f t="shared" ref="T189" si="662">IF(U187="","",1)</f>
        <v>1</v>
      </c>
      <c r="U189" s="39">
        <f t="shared" ref="U189" si="663">IF(U187="","",1)</f>
        <v>1</v>
      </c>
      <c r="V189" s="121">
        <f t="shared" ref="V189" si="664">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6"/>
      <c r="CZ189" s="158"/>
      <c r="DA189" s="97"/>
      <c r="DB189" s="105"/>
    </row>
    <row r="190" spans="2:106" ht="8.5" customHeight="1" thickTop="1" x14ac:dyDescent="0.35">
      <c r="B190" s="71"/>
      <c r="C190" s="327"/>
      <c r="D190" s="47"/>
      <c r="E190" s="60"/>
      <c r="G190" s="46"/>
      <c r="I190" s="61"/>
      <c r="K190" s="45"/>
      <c r="L190" s="1"/>
      <c r="M190" s="1"/>
      <c r="N190" s="1"/>
      <c r="O190" s="46"/>
      <c r="P190" s="1"/>
      <c r="Q190" s="56"/>
      <c r="R190" s="57"/>
      <c r="T190" s="5">
        <f t="shared" ref="T190" si="665">IF(U191="","",1)</f>
        <v>1</v>
      </c>
      <c r="U190" s="1">
        <f t="shared" ref="U190" si="666">IF(U191="","",1)</f>
        <v>1</v>
      </c>
      <c r="V190" s="6">
        <f t="shared" ref="V190" si="667">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5"/>
      <c r="CY190" s="117"/>
      <c r="CZ190" s="134"/>
      <c r="DA190" s="46"/>
      <c r="DB190" s="88"/>
    </row>
    <row r="191" spans="2:106" x14ac:dyDescent="0.35">
      <c r="B191" s="71"/>
      <c r="C191" s="327">
        <f>IF(AD191="Athlete Name","",AC191)</f>
        <v>44</v>
      </c>
      <c r="D191" s="47" t="str">
        <f t="shared" ref="D191" si="668">IF(AD191="Athlete Name","",AD191)</f>
        <v>Mackenzie Kring</v>
      </c>
      <c r="E191" s="60"/>
      <c r="F191" s="1">
        <f>IF(COUNT(AL191:CX191)=0,"", COUNT(AL191:CX191))</f>
        <v>16</v>
      </c>
      <c r="G191" s="46">
        <f t="shared" ref="G191" si="669">_xlfn.IFS(F191="","",F191=1,1,F191=2,2,F191=3,3,F191=4,4,F191=5,5,F191&gt;5,5)</f>
        <v>5</v>
      </c>
      <c r="I191" s="61"/>
      <c r="J191" s="108" t="s">
        <v>7</v>
      </c>
      <c r="K191" s="45">
        <f>IFERROR(LARGE((AL191:CX191),1),"")</f>
        <v>628</v>
      </c>
      <c r="L191" s="1">
        <f>IFERROR(LARGE((AL191:CX191),2),"")</f>
        <v>625.29999999999995</v>
      </c>
      <c r="M191" s="1">
        <f>IFERROR(LARGE((AL191:CX191),3),"")</f>
        <v>624.1</v>
      </c>
      <c r="N191" s="1">
        <f>IFERROR(LARGE((AL191:CX191),4),"")</f>
        <v>624.1</v>
      </c>
      <c r="O191" s="46">
        <f>IFERROR(LARGE((AL191:CX191),5),"")</f>
        <v>623.29999999999995</v>
      </c>
      <c r="P191" s="1"/>
      <c r="Q191" s="56">
        <f t="shared" ref="Q191" si="670">IFERROR(AVERAGEIF(K191:O191,"&gt;0"),"")</f>
        <v>624.96</v>
      </c>
      <c r="R191" s="57" t="str">
        <f t="shared" ref="R191" si="671">IF(SUM(AF192:AJ192,K192:O192)=0,"",SUM(AF192:AJ192,K192:O192))</f>
        <v/>
      </c>
      <c r="T191" s="5">
        <f t="shared" ref="T191" si="672">IF(U191="","",1)</f>
        <v>1</v>
      </c>
      <c r="U191" s="4">
        <f t="shared" ref="U191" si="673">IF(SUM(Q191:R191)=0,"",SUM(Q191:R191))</f>
        <v>624.96</v>
      </c>
      <c r="V191" s="6">
        <f t="shared" ref="V191" si="674">IF(U191="","",1)</f>
        <v>1</v>
      </c>
      <c r="X191" s="60" t="str">
        <f t="shared" ref="X191" si="675">IF(AD191="Athlete Name","",AD191)</f>
        <v>Mackenzie Kring</v>
      </c>
      <c r="Y191" s="46"/>
      <c r="Z191" s="76"/>
      <c r="AB191" s="82"/>
      <c r="AC191" s="45">
        <v>44</v>
      </c>
      <c r="AD191" s="60" t="s">
        <v>268</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v>623.29999999999995</v>
      </c>
      <c r="BI191" s="62">
        <v>620.20000000000005</v>
      </c>
      <c r="BJ191" s="62" t="s">
        <v>7</v>
      </c>
      <c r="BK191" s="62" t="s">
        <v>7</v>
      </c>
      <c r="BL191" s="62" t="s">
        <v>7</v>
      </c>
      <c r="BM191" s="62" t="s">
        <v>7</v>
      </c>
      <c r="BN191" s="62" t="s">
        <v>7</v>
      </c>
      <c r="BO191" s="62" t="s">
        <v>7</v>
      </c>
      <c r="BP191" s="62">
        <v>619</v>
      </c>
      <c r="BQ191" s="62">
        <v>616.1</v>
      </c>
      <c r="BR191" s="62" t="s">
        <v>7</v>
      </c>
      <c r="BS191" s="62" t="s">
        <v>7</v>
      </c>
      <c r="BT191" s="62">
        <v>611</v>
      </c>
      <c r="BU191" s="62">
        <v>614.79999999999995</v>
      </c>
      <c r="BV191" s="62" t="s">
        <v>7</v>
      </c>
      <c r="BW191" s="62" t="s">
        <v>7</v>
      </c>
      <c r="BX191" s="62">
        <v>614.29999999999995</v>
      </c>
      <c r="BY191" s="62">
        <v>613.29999999999995</v>
      </c>
      <c r="BZ191" s="62" t="s">
        <v>7</v>
      </c>
      <c r="CA191" s="62" t="s">
        <v>7</v>
      </c>
      <c r="CB191" s="62">
        <v>624.1</v>
      </c>
      <c r="CC191" s="62">
        <v>618.5</v>
      </c>
      <c r="CD191" s="62" t="s">
        <v>7</v>
      </c>
      <c r="CE191" s="62" t="s">
        <v>7</v>
      </c>
      <c r="CF191" s="62" t="s">
        <v>7</v>
      </c>
      <c r="CG191" s="62" t="s">
        <v>7</v>
      </c>
      <c r="CH191" s="62">
        <v>612.70000000000005</v>
      </c>
      <c r="CI191" s="62">
        <v>624.1</v>
      </c>
      <c r="CJ191" s="62" t="s">
        <v>7</v>
      </c>
      <c r="CK191" s="62" t="s">
        <v>7</v>
      </c>
      <c r="CL191" s="62">
        <v>628</v>
      </c>
      <c r="CM191" s="62">
        <v>625.29999999999995</v>
      </c>
      <c r="CN191" s="62">
        <v>622.79999999999995</v>
      </c>
      <c r="CO191" s="62">
        <v>621.9</v>
      </c>
      <c r="CP191" s="62" t="s">
        <v>7</v>
      </c>
      <c r="CQ191" s="62" t="s">
        <v>7</v>
      </c>
      <c r="CR191" s="62" t="s">
        <v>7</v>
      </c>
      <c r="CS191" s="62" t="s">
        <v>7</v>
      </c>
      <c r="CT191" s="62" t="s">
        <v>7</v>
      </c>
      <c r="CU191" s="62" t="s">
        <v>7</v>
      </c>
      <c r="CV191" s="62" t="s">
        <v>7</v>
      </c>
      <c r="CW191" s="62" t="s">
        <v>7</v>
      </c>
      <c r="CX191" s="62" t="s">
        <v>7</v>
      </c>
      <c r="CY191" s="117"/>
      <c r="CZ191" s="60" t="str">
        <f>IF(AD191="Athlete Name","",AD191)</f>
        <v>Mackenzie Kring</v>
      </c>
      <c r="DA191" s="46">
        <v>44</v>
      </c>
      <c r="DB191" s="88"/>
    </row>
    <row r="192" spans="2:106" x14ac:dyDescent="0.35">
      <c r="B192" s="71"/>
      <c r="C192" s="327"/>
      <c r="D192" s="47"/>
      <c r="E192" s="60"/>
      <c r="G192" s="46"/>
      <c r="I192" s="61" t="str">
        <f>IF(SUM(AF192:AJ192)=0,"",SUM(AF192:AJ192))</f>
        <v/>
      </c>
      <c r="J192" s="108" t="s">
        <v>12</v>
      </c>
      <c r="K192" s="45" t="str">
        <f>IFERROR(LARGE((AL192:CX192),1),"")</f>
        <v/>
      </c>
      <c r="L192" s="1" t="str">
        <f>IFERROR(LARGE((AL192:CX192),2),"")</f>
        <v/>
      </c>
      <c r="M192" s="1" t="str">
        <f>IFERROR(LARGE((AL192:CX192),3),"")</f>
        <v/>
      </c>
      <c r="N192" s="1" t="str">
        <f>IFERROR(LARGE((AL192:CX192),4),"")</f>
        <v/>
      </c>
      <c r="O192" s="46" t="str">
        <f>IFERROR(LARGE((AL192:CX192),5),"")</f>
        <v/>
      </c>
      <c r="P192" s="1"/>
      <c r="Q192" s="56"/>
      <c r="R192" s="57"/>
      <c r="T192" s="5">
        <f t="shared" ref="T192" si="676">IF(U191="","",1)</f>
        <v>1</v>
      </c>
      <c r="U192" s="126">
        <f t="shared" ref="U192" si="677">IF(U191="","",1)</f>
        <v>1</v>
      </c>
      <c r="V192" s="6">
        <f t="shared" ref="V192" si="678">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45" t="s">
        <v>12</v>
      </c>
      <c r="CQ192" s="45" t="s">
        <v>12</v>
      </c>
      <c r="CR192" s="45" t="s">
        <v>12</v>
      </c>
      <c r="CS192" s="45" t="s">
        <v>12</v>
      </c>
      <c r="CT192" s="45" t="s">
        <v>12</v>
      </c>
      <c r="CU192" s="45" t="s">
        <v>12</v>
      </c>
      <c r="CV192" s="45" t="s">
        <v>12</v>
      </c>
      <c r="CW192" s="45" t="s">
        <v>12</v>
      </c>
      <c r="CX192" s="45" t="s">
        <v>12</v>
      </c>
      <c r="CY192" s="117"/>
      <c r="CZ192" s="60"/>
      <c r="DA192" s="46"/>
      <c r="DB192" s="88"/>
    </row>
    <row r="193" spans="2:106" s="39" customFormat="1" ht="8.5" customHeight="1" thickBot="1" x14ac:dyDescent="0.4">
      <c r="B193" s="102"/>
      <c r="C193" s="328"/>
      <c r="D193" s="107"/>
      <c r="E193" s="103"/>
      <c r="F193" s="115"/>
      <c r="G193" s="116"/>
      <c r="I193" s="95"/>
      <c r="K193" s="96"/>
      <c r="L193" s="93"/>
      <c r="M193" s="93"/>
      <c r="N193" s="93"/>
      <c r="O193" s="94"/>
      <c r="Q193" s="112"/>
      <c r="R193" s="113"/>
      <c r="T193" s="110">
        <f t="shared" ref="T193" si="679">IF(U191="","",1)</f>
        <v>1</v>
      </c>
      <c r="U193" s="93">
        <f t="shared" ref="U193" si="680">IF(U191="","",1)</f>
        <v>1</v>
      </c>
      <c r="V193" s="109">
        <f t="shared" ref="V193" si="681">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2"/>
      <c r="CY193" s="118"/>
      <c r="CZ193" s="146"/>
      <c r="DA193" s="97"/>
      <c r="DB193" s="105"/>
    </row>
    <row r="194" spans="2:106" ht="8.5" customHeight="1" thickTop="1" x14ac:dyDescent="0.35">
      <c r="B194" s="71"/>
      <c r="C194" s="327"/>
      <c r="D194" s="47"/>
      <c r="E194" s="60"/>
      <c r="G194" s="46"/>
      <c r="I194" s="61"/>
      <c r="K194" s="45"/>
      <c r="L194" s="1"/>
      <c r="M194" s="1"/>
      <c r="N194" s="1"/>
      <c r="O194" s="46"/>
      <c r="P194" s="1"/>
      <c r="Q194" s="56"/>
      <c r="R194" s="57"/>
      <c r="T194" s="5">
        <f t="shared" ref="T194" si="682">IF(U195="","",1)</f>
        <v>1</v>
      </c>
      <c r="U194" s="1">
        <f t="shared" ref="U194" si="683">IF(U195="","",1)</f>
        <v>1</v>
      </c>
      <c r="V194" s="6">
        <f t="shared" ref="V194" si="684">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7"/>
      <c r="CU194" s="157"/>
      <c r="CV194" s="157"/>
      <c r="CW194" s="157"/>
      <c r="CX194" s="152"/>
      <c r="CY194" s="117"/>
      <c r="CZ194" s="149"/>
      <c r="DA194" s="46"/>
      <c r="DB194" s="88"/>
    </row>
    <row r="195" spans="2:106" x14ac:dyDescent="0.35">
      <c r="B195" s="71"/>
      <c r="C195" s="327">
        <f>IF(AD195="Athlete Name","",AC195)</f>
        <v>45</v>
      </c>
      <c r="D195" s="47" t="str">
        <f t="shared" ref="D195" si="685">IF(AD195="Athlete Name","",AD195)</f>
        <v>Elizabeth Hollowell</v>
      </c>
      <c r="E195" s="60"/>
      <c r="F195" s="1">
        <f>IF(COUNT(AL195:CX195)=0,"", COUNT(AL195:CX195))</f>
        <v>4</v>
      </c>
      <c r="G195" s="46">
        <f t="shared" ref="G195" si="686">_xlfn.IFS(F195="","",F195=1,1,F195=2,2,F195=3,3,F195=4,4,F195=5,5,F195&gt;5,5)</f>
        <v>4</v>
      </c>
      <c r="I195" s="61"/>
      <c r="J195" s="108" t="s">
        <v>7</v>
      </c>
      <c r="K195" s="45">
        <f>IFERROR(LARGE((AL195:CX195),1),"")</f>
        <v>623</v>
      </c>
      <c r="L195" s="1">
        <f>IFERROR(LARGE((AL195:CX195),2),"")</f>
        <v>621.20000000000005</v>
      </c>
      <c r="M195" s="1">
        <f>IFERROR(LARGE((AL195:CX195),3),"")</f>
        <v>620.20000000000005</v>
      </c>
      <c r="N195" s="1">
        <f>IFERROR(LARGE((AL195:CX195),4),"")</f>
        <v>619</v>
      </c>
      <c r="O195" s="46" t="str">
        <f>IFERROR(LARGE((AL195:CX195),5),"")</f>
        <v/>
      </c>
      <c r="P195" s="1"/>
      <c r="Q195" s="56">
        <f t="shared" ref="Q195" si="687">IFERROR(AVERAGEIF(K195:O195,"&gt;0"),"")</f>
        <v>620.85</v>
      </c>
      <c r="R195" s="57" t="str">
        <f t="shared" ref="R195" si="688">IF(SUM(AF196:AJ196,K196:O196)=0,"",SUM(AF196:AJ196,K196:O196))</f>
        <v/>
      </c>
      <c r="T195" s="5">
        <f t="shared" ref="T195" si="689">IF(U195="","",1)</f>
        <v>1</v>
      </c>
      <c r="U195" s="4">
        <f t="shared" ref="U195" si="690">IF(SUM(Q195:R195)=0,"",SUM(Q195:R195))</f>
        <v>620.85</v>
      </c>
      <c r="V195" s="6">
        <f t="shared" ref="V195" si="691">IF(U195="","",1)</f>
        <v>1</v>
      </c>
      <c r="X195" s="60" t="str">
        <f t="shared" ref="X195" si="692">IF(AD195="Athlete Name","",AD195)</f>
        <v>Elizabeth Hollowell</v>
      </c>
      <c r="Y195" s="46"/>
      <c r="Z195" s="76"/>
      <c r="AB195" s="82"/>
      <c r="AC195" s="45">
        <v>45</v>
      </c>
      <c r="AD195" s="60" t="s">
        <v>269</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v>623</v>
      </c>
      <c r="BI195" s="62">
        <v>620.20000000000005</v>
      </c>
      <c r="BJ195" s="62" t="s">
        <v>7</v>
      </c>
      <c r="BK195" s="62" t="s">
        <v>7</v>
      </c>
      <c r="BL195" s="62" t="s">
        <v>7</v>
      </c>
      <c r="BM195" s="62" t="s">
        <v>7</v>
      </c>
      <c r="BN195" s="62" t="s">
        <v>7</v>
      </c>
      <c r="BO195" s="62" t="s">
        <v>7</v>
      </c>
      <c r="BP195" s="62" t="s">
        <v>7</v>
      </c>
      <c r="BQ195" s="62" t="s">
        <v>7</v>
      </c>
      <c r="BR195" s="62" t="s">
        <v>7</v>
      </c>
      <c r="BS195" s="62" t="s">
        <v>7</v>
      </c>
      <c r="BT195" s="62">
        <v>621.20000000000005</v>
      </c>
      <c r="BU195" s="62">
        <v>619</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62" t="s">
        <v>7</v>
      </c>
      <c r="CM195" s="62" t="s">
        <v>7</v>
      </c>
      <c r="CN195" s="62" t="s">
        <v>7</v>
      </c>
      <c r="CO195" s="62" t="s">
        <v>7</v>
      </c>
      <c r="CP195" s="62" t="s">
        <v>7</v>
      </c>
      <c r="CQ195" s="62" t="s">
        <v>7</v>
      </c>
      <c r="CR195" s="62" t="s">
        <v>7</v>
      </c>
      <c r="CS195" s="62" t="s">
        <v>7</v>
      </c>
      <c r="CT195" s="62" t="s">
        <v>7</v>
      </c>
      <c r="CU195" s="62" t="s">
        <v>7</v>
      </c>
      <c r="CV195" s="62" t="s">
        <v>7</v>
      </c>
      <c r="CW195" s="62" t="s">
        <v>7</v>
      </c>
      <c r="CX195" s="62" t="s">
        <v>7</v>
      </c>
      <c r="CY195" s="117"/>
      <c r="CZ195" s="60" t="str">
        <f>IF(AD195="Athlete Name","",AD195)</f>
        <v>Elizabeth Hollowell</v>
      </c>
      <c r="DA195" s="46">
        <v>45</v>
      </c>
      <c r="DB195" s="88"/>
    </row>
    <row r="196" spans="2:106" x14ac:dyDescent="0.35">
      <c r="B196" s="71"/>
      <c r="C196" s="327"/>
      <c r="D196" s="47"/>
      <c r="E196" s="60"/>
      <c r="G196" s="46"/>
      <c r="I196" s="61" t="str">
        <f>IF(SUM(AF196:AJ196)=0,"",SUM(AF196:AJ196))</f>
        <v/>
      </c>
      <c r="J196" s="108" t="s">
        <v>12</v>
      </c>
      <c r="K196" s="45" t="str">
        <f>IFERROR(LARGE((AL196:CX196),1),"")</f>
        <v/>
      </c>
      <c r="L196" s="1" t="str">
        <f>IFERROR(LARGE((AL196:CX196),2),"")</f>
        <v/>
      </c>
      <c r="M196" s="1" t="str">
        <f>IFERROR(LARGE((AL196:CX196),3),"")</f>
        <v/>
      </c>
      <c r="N196" s="1" t="str">
        <f>IFERROR(LARGE((AL196:CX196),4),"")</f>
        <v/>
      </c>
      <c r="O196" s="46" t="str">
        <f>IFERROR(LARGE((AL196:CX196),5),"")</f>
        <v/>
      </c>
      <c r="P196" s="1"/>
      <c r="Q196" s="56"/>
      <c r="R196" s="57"/>
      <c r="T196" s="5">
        <f t="shared" ref="T196" si="693">IF(U195="","",1)</f>
        <v>1</v>
      </c>
      <c r="U196" s="126">
        <f t="shared" ref="U196" si="694">IF(U195="","",1)</f>
        <v>1</v>
      </c>
      <c r="V196" s="6">
        <f t="shared" ref="V196" si="695">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45" t="s">
        <v>12</v>
      </c>
      <c r="CQ196" s="45" t="s">
        <v>12</v>
      </c>
      <c r="CR196" s="45" t="s">
        <v>12</v>
      </c>
      <c r="CS196" s="45" t="s">
        <v>12</v>
      </c>
      <c r="CT196" s="45" t="s">
        <v>12</v>
      </c>
      <c r="CU196" s="45" t="s">
        <v>12</v>
      </c>
      <c r="CV196" s="45" t="s">
        <v>12</v>
      </c>
      <c r="CW196" s="45" t="s">
        <v>12</v>
      </c>
      <c r="CX196" s="45" t="s">
        <v>12</v>
      </c>
      <c r="CY196" s="117"/>
      <c r="CZ196" s="60"/>
      <c r="DA196" s="46"/>
      <c r="DB196" s="88"/>
    </row>
    <row r="197" spans="2:106" s="39" customFormat="1" ht="8.5" customHeight="1" thickBot="1" x14ac:dyDescent="0.4">
      <c r="B197" s="102"/>
      <c r="C197" s="328"/>
      <c r="D197" s="92"/>
      <c r="E197" s="103"/>
      <c r="G197" s="97"/>
      <c r="I197" s="103"/>
      <c r="K197" s="92"/>
      <c r="O197" s="97"/>
      <c r="Q197" s="56"/>
      <c r="R197" s="97"/>
      <c r="T197" s="120">
        <f t="shared" ref="T197" si="696">IF(U195="","",1)</f>
        <v>1</v>
      </c>
      <c r="U197" s="39">
        <f t="shared" ref="U197" si="697">IF(U195="","",1)</f>
        <v>1</v>
      </c>
      <c r="V197" s="121">
        <f t="shared" ref="V197" si="698">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6"/>
      <c r="CZ197" s="158"/>
      <c r="DA197" s="97"/>
      <c r="DB197" s="105"/>
    </row>
    <row r="198" spans="2:106" ht="8.5" customHeight="1" thickTop="1" x14ac:dyDescent="0.35">
      <c r="B198" s="71"/>
      <c r="C198" s="327"/>
      <c r="D198" s="317"/>
      <c r="E198" s="60"/>
      <c r="F198" s="318"/>
      <c r="G198" s="319"/>
      <c r="I198" s="320"/>
      <c r="K198" s="318"/>
      <c r="L198" s="321"/>
      <c r="M198" s="321"/>
      <c r="N198" s="321"/>
      <c r="O198" s="319"/>
      <c r="P198" s="1"/>
      <c r="Q198" s="322"/>
      <c r="R198" s="323"/>
      <c r="T198" s="5">
        <f t="shared" ref="T198" si="699">IF(U199="","",1)</f>
        <v>1</v>
      </c>
      <c r="U198" s="1">
        <f t="shared" ref="U198" si="700">IF(U199="","",1)</f>
        <v>1</v>
      </c>
      <c r="V198" s="6">
        <f t="shared" ref="V198" si="701">IF(U199="","",1)</f>
        <v>1</v>
      </c>
      <c r="X198" s="317"/>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5"/>
      <c r="CY198" s="117"/>
      <c r="CZ198" s="134"/>
      <c r="DA198" s="46"/>
      <c r="DB198" s="88"/>
    </row>
    <row r="199" spans="2:106" x14ac:dyDescent="0.35">
      <c r="B199" s="71"/>
      <c r="C199" s="327">
        <f>IF(AD199="Athlete Name","",AC199)</f>
        <v>46</v>
      </c>
      <c r="D199" s="47" t="str">
        <f t="shared" ref="D199" si="702">IF(AD199="Athlete Name","",AD199)</f>
        <v>Ashlyn Blake</v>
      </c>
      <c r="E199" s="60"/>
      <c r="F199" s="1">
        <f>IF(COUNT(AL199:CX199)=0,"", COUNT(AL199:CX199))</f>
        <v>11</v>
      </c>
      <c r="G199" s="46">
        <f t="shared" ref="G199" si="703">_xlfn.IFS(F199="","",F199=1,1,F199=2,2,F199=3,3,F199=4,4,F199=5,5,F199&gt;5,5)</f>
        <v>5</v>
      </c>
      <c r="I199" s="61"/>
      <c r="J199" s="108" t="s">
        <v>7</v>
      </c>
      <c r="K199" s="45">
        <f>IFERROR(LARGE((AL199:CX199),1),"")</f>
        <v>624.4</v>
      </c>
      <c r="L199" s="1">
        <f>IFERROR(LARGE((AL199:CX199),2),"")</f>
        <v>624</v>
      </c>
      <c r="M199" s="1">
        <f>IFERROR(LARGE((AL199:CX199),3),"")</f>
        <v>622.6</v>
      </c>
      <c r="N199" s="1">
        <f>IFERROR(LARGE((AL199:CX199),4),"")</f>
        <v>622.1</v>
      </c>
      <c r="O199" s="46">
        <f>IFERROR(LARGE((AL199:CX199),5),"")</f>
        <v>621.5</v>
      </c>
      <c r="P199" s="1"/>
      <c r="Q199" s="56">
        <f t="shared" ref="Q199" si="704">IFERROR(AVERAGEIF(K199:O199,"&gt;0"),"")</f>
        <v>622.91999999999996</v>
      </c>
      <c r="R199" s="57" t="str">
        <f t="shared" ref="R199" si="705">IF(SUM(AF200:AJ200,K200:O200)=0,"",SUM(AF200:AJ200,K200:O200))</f>
        <v/>
      </c>
      <c r="T199" s="5">
        <f t="shared" ref="T199" si="706">IF(U199="","",1)</f>
        <v>1</v>
      </c>
      <c r="U199" s="4">
        <f t="shared" ref="U199" si="707">IF(SUM(Q199:R199)=0,"",SUM(Q199:R199))</f>
        <v>622.91999999999996</v>
      </c>
      <c r="V199" s="6">
        <f t="shared" ref="V199" si="708">IF(U199="","",1)</f>
        <v>1</v>
      </c>
      <c r="X199" s="60" t="str">
        <f t="shared" ref="X199" si="709">IF(AD199="Athlete Name","",AD199)</f>
        <v>Ashlyn Blake</v>
      </c>
      <c r="Y199" s="46"/>
      <c r="Z199" s="76"/>
      <c r="AB199" s="82"/>
      <c r="AC199" s="45">
        <v>46</v>
      </c>
      <c r="AD199" s="60" t="s">
        <v>264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v>624</v>
      </c>
      <c r="BM199" s="62" t="s">
        <v>7</v>
      </c>
      <c r="BN199" s="62" t="s">
        <v>7</v>
      </c>
      <c r="BO199" s="62" t="s">
        <v>7</v>
      </c>
      <c r="BP199" s="62" t="s">
        <v>7</v>
      </c>
      <c r="BQ199" s="62" t="s">
        <v>7</v>
      </c>
      <c r="BR199" s="62" t="s">
        <v>7</v>
      </c>
      <c r="BS199" s="62" t="s">
        <v>7</v>
      </c>
      <c r="BT199" s="62">
        <v>618.70000000000005</v>
      </c>
      <c r="BU199" s="62">
        <v>617.70000000000005</v>
      </c>
      <c r="BV199" s="62" t="s">
        <v>7</v>
      </c>
      <c r="BW199" s="62" t="s">
        <v>7</v>
      </c>
      <c r="BX199" s="62">
        <v>617.5</v>
      </c>
      <c r="BY199" s="62">
        <v>620.79999999999995</v>
      </c>
      <c r="BZ199" s="62" t="s">
        <v>7</v>
      </c>
      <c r="CA199" s="62" t="s">
        <v>7</v>
      </c>
      <c r="CB199" s="62" t="s">
        <v>7</v>
      </c>
      <c r="CC199" s="62" t="s">
        <v>7</v>
      </c>
      <c r="CD199" s="62" t="s">
        <v>7</v>
      </c>
      <c r="CE199" s="62">
        <v>622.6</v>
      </c>
      <c r="CF199" s="62">
        <v>621.5</v>
      </c>
      <c r="CG199" s="62" t="s">
        <v>7</v>
      </c>
      <c r="CH199" s="62">
        <v>615.9</v>
      </c>
      <c r="CI199" s="62">
        <v>622.1</v>
      </c>
      <c r="CJ199" s="62" t="s">
        <v>7</v>
      </c>
      <c r="CK199" s="62" t="s">
        <v>7</v>
      </c>
      <c r="CL199" s="62" t="s">
        <v>7</v>
      </c>
      <c r="CM199" s="62" t="s">
        <v>7</v>
      </c>
      <c r="CN199" s="62" t="s">
        <v>7</v>
      </c>
      <c r="CO199" s="62" t="s">
        <v>7</v>
      </c>
      <c r="CP199" s="62">
        <v>618</v>
      </c>
      <c r="CQ199" s="62">
        <v>624.4</v>
      </c>
      <c r="CR199" s="62" t="s">
        <v>7</v>
      </c>
      <c r="CS199" s="62" t="s">
        <v>7</v>
      </c>
      <c r="CT199" s="62" t="s">
        <v>7</v>
      </c>
      <c r="CU199" s="62" t="s">
        <v>7</v>
      </c>
      <c r="CV199" s="62" t="s">
        <v>7</v>
      </c>
      <c r="CW199" s="62" t="s">
        <v>7</v>
      </c>
      <c r="CX199" s="62" t="s">
        <v>7</v>
      </c>
      <c r="CY199" s="117"/>
      <c r="CZ199" s="60" t="str">
        <f>IF(AD199="Athlete Name","",AD199)</f>
        <v>Ashlyn Blake</v>
      </c>
      <c r="DA199" s="46">
        <v>44</v>
      </c>
      <c r="DB199" s="88"/>
    </row>
    <row r="200" spans="2:106" x14ac:dyDescent="0.35">
      <c r="B200" s="71"/>
      <c r="C200" s="327"/>
      <c r="D200" s="47"/>
      <c r="E200" s="60"/>
      <c r="G200" s="46"/>
      <c r="I200" s="61" t="str">
        <f>IF(SUM(AF200:AJ200)=0,"",SUM(AF200:AJ200))</f>
        <v/>
      </c>
      <c r="J200" s="108" t="s">
        <v>12</v>
      </c>
      <c r="K200" s="45" t="str">
        <f>IFERROR(LARGE((AL200:CX200),1),"")</f>
        <v/>
      </c>
      <c r="L200" s="1" t="str">
        <f>IFERROR(LARGE((AL200:CX200),2),"")</f>
        <v/>
      </c>
      <c r="M200" s="1" t="str">
        <f>IFERROR(LARGE((AL200:CX200),3),"")</f>
        <v/>
      </c>
      <c r="N200" s="1" t="str">
        <f>IFERROR(LARGE((AL200:CX200),4),"")</f>
        <v/>
      </c>
      <c r="O200" s="46" t="str">
        <f>IFERROR(LARGE((AL200:CX200),5),"")</f>
        <v/>
      </c>
      <c r="P200" s="1"/>
      <c r="Q200" s="56"/>
      <c r="R200" s="57"/>
      <c r="T200" s="5">
        <f t="shared" ref="T200" si="710">IF(U199="","",1)</f>
        <v>1</v>
      </c>
      <c r="U200" s="126">
        <f t="shared" ref="U200" si="711">IF(U199="","",1)</f>
        <v>1</v>
      </c>
      <c r="V200" s="6">
        <f t="shared" ref="V200" si="712">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45" t="s">
        <v>12</v>
      </c>
      <c r="CQ200" s="45" t="s">
        <v>12</v>
      </c>
      <c r="CR200" s="45" t="s">
        <v>12</v>
      </c>
      <c r="CS200" s="45" t="s">
        <v>12</v>
      </c>
      <c r="CT200" s="45" t="s">
        <v>12</v>
      </c>
      <c r="CU200" s="45" t="s">
        <v>12</v>
      </c>
      <c r="CV200" s="45" t="s">
        <v>12</v>
      </c>
      <c r="CW200" s="45" t="s">
        <v>12</v>
      </c>
      <c r="CX200" s="45" t="s">
        <v>12</v>
      </c>
      <c r="CY200" s="117"/>
      <c r="CZ200" s="60"/>
      <c r="DA200" s="46"/>
      <c r="DB200" s="88"/>
    </row>
    <row r="201" spans="2:106" s="39" customFormat="1" ht="8.5" customHeight="1" thickBot="1" x14ac:dyDescent="0.4">
      <c r="B201" s="102"/>
      <c r="C201" s="328"/>
      <c r="D201" s="107"/>
      <c r="E201" s="103"/>
      <c r="F201" s="115"/>
      <c r="G201" s="116"/>
      <c r="I201" s="95"/>
      <c r="K201" s="96"/>
      <c r="L201" s="93"/>
      <c r="M201" s="93"/>
      <c r="N201" s="93"/>
      <c r="O201" s="94"/>
      <c r="Q201" s="112"/>
      <c r="R201" s="113"/>
      <c r="T201" s="110">
        <f t="shared" ref="T201" si="713">IF(U199="","",1)</f>
        <v>1</v>
      </c>
      <c r="U201" s="93">
        <f t="shared" ref="U201" si="714">IF(U199="","",1)</f>
        <v>1</v>
      </c>
      <c r="V201" s="109">
        <f t="shared" ref="V201" si="715">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2"/>
      <c r="CY201" s="118"/>
      <c r="CZ201" s="146"/>
      <c r="DA201" s="97"/>
      <c r="DB201" s="105"/>
    </row>
    <row r="202" spans="2:106" ht="8.5" customHeight="1" thickTop="1" x14ac:dyDescent="0.35">
      <c r="B202" s="71"/>
      <c r="C202" s="327"/>
      <c r="D202" s="47"/>
      <c r="E202" s="60"/>
      <c r="G202" s="46"/>
      <c r="I202" s="61"/>
      <c r="K202" s="45"/>
      <c r="L202" s="1"/>
      <c r="M202" s="1"/>
      <c r="N202" s="1"/>
      <c r="O202" s="46"/>
      <c r="P202" s="1"/>
      <c r="Q202" s="56"/>
      <c r="R202" s="57"/>
      <c r="T202" s="5">
        <f t="shared" ref="T202" si="716">IF(U203="","",1)</f>
        <v>1</v>
      </c>
      <c r="U202" s="1">
        <f t="shared" ref="U202" si="717">IF(U203="","",1)</f>
        <v>1</v>
      </c>
      <c r="V202" s="6">
        <f t="shared" ref="V202" si="718">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7"/>
      <c r="CU202" s="157"/>
      <c r="CV202" s="157"/>
      <c r="CW202" s="157"/>
      <c r="CX202" s="152"/>
      <c r="CY202" s="117"/>
      <c r="CZ202" s="149"/>
      <c r="DA202" s="46"/>
      <c r="DB202" s="88"/>
    </row>
    <row r="203" spans="2:106" x14ac:dyDescent="0.35">
      <c r="B203" s="71"/>
      <c r="C203" s="327">
        <f>IF(AD203="Athlete Name","",AC203)</f>
        <v>47</v>
      </c>
      <c r="D203" s="47" t="str">
        <f t="shared" ref="D203" si="719">IF(AD203="Athlete Name","",AD203)</f>
        <v>Elizabeth Marsh</v>
      </c>
      <c r="E203" s="60"/>
      <c r="F203" s="1">
        <f>IF(COUNT(AL203:CX203)=0,"", COUNT(AL203:CX203))</f>
        <v>6</v>
      </c>
      <c r="G203" s="46">
        <f t="shared" ref="G203" si="720">_xlfn.IFS(F203="","",F203=1,1,F203=2,2,F203=3,3,F203=4,4,F203=5,5,F203&gt;5,5)</f>
        <v>5</v>
      </c>
      <c r="I203" s="61"/>
      <c r="J203" s="108" t="s">
        <v>7</v>
      </c>
      <c r="K203" s="45">
        <f>IFERROR(LARGE((AL203:CX203),1),"")</f>
        <v>626.9</v>
      </c>
      <c r="L203" s="1">
        <f>IFERROR(LARGE((AL203:CX203),2),"")</f>
        <v>625.20000000000005</v>
      </c>
      <c r="M203" s="1">
        <f>IFERROR(LARGE((AL203:CX203),3),"")</f>
        <v>623</v>
      </c>
      <c r="N203" s="1">
        <f>IFERROR(LARGE((AL203:CX203),4),"")</f>
        <v>622.79999999999995</v>
      </c>
      <c r="O203" s="46">
        <f>IFERROR(LARGE((AL203:CX203),5),"")</f>
        <v>622.79999999999995</v>
      </c>
      <c r="P203" s="1"/>
      <c r="Q203" s="56">
        <f t="shared" ref="Q203" si="721">IFERROR(AVERAGEIF(K203:O203,"&gt;0"),"")</f>
        <v>624.14</v>
      </c>
      <c r="R203" s="57" t="str">
        <f t="shared" ref="R203" si="722">IF(SUM(AF204:AJ204,K204:O204)=0,"",SUM(AF204:AJ204,K204:O204))</f>
        <v/>
      </c>
      <c r="T203" s="5">
        <f t="shared" ref="T203" si="723">IF(U203="","",1)</f>
        <v>1</v>
      </c>
      <c r="U203" s="4">
        <f t="shared" ref="U203" si="724">IF(SUM(Q203:R203)=0,"",SUM(Q203:R203))</f>
        <v>624.14</v>
      </c>
      <c r="V203" s="6">
        <f t="shared" ref="V203" si="725">IF(U203="","",1)</f>
        <v>1</v>
      </c>
      <c r="X203" s="60" t="str">
        <f t="shared" ref="X203" si="726">IF(AD203="Athlete Name","",AD203)</f>
        <v>Elizabeth Marsh</v>
      </c>
      <c r="Y203" s="46"/>
      <c r="Z203" s="76"/>
      <c r="AB203" s="82"/>
      <c r="AC203" s="45">
        <v>47</v>
      </c>
      <c r="AD203" s="60" t="s">
        <v>249</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v>626.9</v>
      </c>
      <c r="BU203" s="62">
        <v>622.79999999999995</v>
      </c>
      <c r="BV203" s="62" t="s">
        <v>7</v>
      </c>
      <c r="BW203" s="62" t="s">
        <v>7</v>
      </c>
      <c r="BX203" s="62" t="s">
        <v>7</v>
      </c>
      <c r="BY203" s="62" t="s">
        <v>7</v>
      </c>
      <c r="BZ203" s="62" t="s">
        <v>7</v>
      </c>
      <c r="CA203" s="62" t="s">
        <v>7</v>
      </c>
      <c r="CB203" s="62">
        <v>625.20000000000005</v>
      </c>
      <c r="CC203" s="62" t="s">
        <v>7</v>
      </c>
      <c r="CD203" s="62" t="s">
        <v>7</v>
      </c>
      <c r="CE203" s="62" t="s">
        <v>7</v>
      </c>
      <c r="CF203" s="62" t="s">
        <v>7</v>
      </c>
      <c r="CG203" s="62" t="s">
        <v>7</v>
      </c>
      <c r="CH203" s="62">
        <v>623</v>
      </c>
      <c r="CI203" s="62">
        <v>618.70000000000005</v>
      </c>
      <c r="CJ203" s="62" t="s">
        <v>7</v>
      </c>
      <c r="CK203" s="62" t="s">
        <v>7</v>
      </c>
      <c r="CL203" s="62" t="s">
        <v>7</v>
      </c>
      <c r="CM203" s="62" t="s">
        <v>7</v>
      </c>
      <c r="CN203" s="62">
        <v>622.79999999999995</v>
      </c>
      <c r="CO203" s="62" t="s">
        <v>7</v>
      </c>
      <c r="CP203" s="62" t="s">
        <v>7</v>
      </c>
      <c r="CQ203" s="62" t="s">
        <v>7</v>
      </c>
      <c r="CR203" s="62" t="s">
        <v>7</v>
      </c>
      <c r="CS203" s="62" t="s">
        <v>7</v>
      </c>
      <c r="CT203" s="62" t="s">
        <v>7</v>
      </c>
      <c r="CU203" s="62" t="s">
        <v>7</v>
      </c>
      <c r="CV203" s="62" t="s">
        <v>7</v>
      </c>
      <c r="CW203" s="62" t="s">
        <v>7</v>
      </c>
      <c r="CX203" s="62" t="s">
        <v>7</v>
      </c>
      <c r="CY203" s="117"/>
      <c r="CZ203" s="60" t="str">
        <f>IF(AD203="Athlete Name","",AD203)</f>
        <v>Elizabeth Marsh</v>
      </c>
      <c r="DA203" s="46">
        <v>45</v>
      </c>
      <c r="DB203" s="88"/>
    </row>
    <row r="204" spans="2:106" x14ac:dyDescent="0.35">
      <c r="B204" s="71"/>
      <c r="C204" s="327"/>
      <c r="D204" s="47"/>
      <c r="E204" s="60"/>
      <c r="G204" s="46"/>
      <c r="I204" s="61" t="str">
        <f>IF(SUM(AF204:AJ204)=0,"",SUM(AF204:AJ204))</f>
        <v/>
      </c>
      <c r="J204" s="108" t="s">
        <v>12</v>
      </c>
      <c r="K204" s="45" t="str">
        <f>IFERROR(LARGE((AL204:CX204),1),"")</f>
        <v/>
      </c>
      <c r="L204" s="1" t="str">
        <f>IFERROR(LARGE((AL204:CX204),2),"")</f>
        <v/>
      </c>
      <c r="M204" s="1" t="str">
        <f>IFERROR(LARGE((AL204:CX204),3),"")</f>
        <v/>
      </c>
      <c r="N204" s="1" t="str">
        <f>IFERROR(LARGE((AL204:CX204),4),"")</f>
        <v/>
      </c>
      <c r="O204" s="46" t="str">
        <f>IFERROR(LARGE((AL204:CX204),5),"")</f>
        <v/>
      </c>
      <c r="P204" s="1"/>
      <c r="Q204" s="56"/>
      <c r="R204" s="57"/>
      <c r="T204" s="5">
        <f t="shared" ref="T204" si="727">IF(U203="","",1)</f>
        <v>1</v>
      </c>
      <c r="U204" s="126">
        <f t="shared" ref="U204" si="728">IF(U203="","",1)</f>
        <v>1</v>
      </c>
      <c r="V204" s="6">
        <f t="shared" ref="V204" si="729">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45" t="s">
        <v>12</v>
      </c>
      <c r="CQ204" s="45" t="s">
        <v>12</v>
      </c>
      <c r="CR204" s="45" t="s">
        <v>12</v>
      </c>
      <c r="CS204" s="45" t="s">
        <v>12</v>
      </c>
      <c r="CT204" s="45" t="s">
        <v>12</v>
      </c>
      <c r="CU204" s="45" t="s">
        <v>12</v>
      </c>
      <c r="CV204" s="45" t="s">
        <v>12</v>
      </c>
      <c r="CW204" s="45" t="s">
        <v>12</v>
      </c>
      <c r="CX204" s="45" t="s">
        <v>12</v>
      </c>
      <c r="CY204" s="117"/>
      <c r="CZ204" s="60"/>
      <c r="DA204" s="46"/>
      <c r="DB204" s="88"/>
    </row>
    <row r="205" spans="2:106" s="39" customFormat="1" ht="8.5" customHeight="1" thickBot="1" x14ac:dyDescent="0.4">
      <c r="B205" s="102"/>
      <c r="C205" s="328"/>
      <c r="D205" s="92"/>
      <c r="E205" s="103"/>
      <c r="G205" s="97"/>
      <c r="I205" s="103"/>
      <c r="K205" s="92"/>
      <c r="O205" s="97"/>
      <c r="Q205" s="56"/>
      <c r="R205" s="97"/>
      <c r="T205" s="120">
        <f t="shared" ref="T205" si="730">IF(U203="","",1)</f>
        <v>1</v>
      </c>
      <c r="U205" s="39">
        <f t="shared" ref="U205" si="731">IF(U203="","",1)</f>
        <v>1</v>
      </c>
      <c r="V205" s="121">
        <f t="shared" ref="V205" si="732">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6"/>
      <c r="CZ205" s="158"/>
      <c r="DA205" s="97"/>
      <c r="DB205" s="105"/>
    </row>
    <row r="206" spans="2:106" ht="8.5" customHeight="1" thickTop="1" x14ac:dyDescent="0.35">
      <c r="B206" s="71"/>
      <c r="C206" s="327"/>
      <c r="D206" s="317"/>
      <c r="E206" s="60"/>
      <c r="F206" s="318"/>
      <c r="G206" s="319"/>
      <c r="I206" s="320"/>
      <c r="K206" s="318"/>
      <c r="L206" s="321"/>
      <c r="M206" s="321"/>
      <c r="N206" s="321"/>
      <c r="O206" s="319"/>
      <c r="P206" s="1"/>
      <c r="Q206" s="322"/>
      <c r="R206" s="323"/>
      <c r="T206" s="324">
        <f t="shared" ref="T206" si="733">IF(U207="","",1)</f>
        <v>1</v>
      </c>
      <c r="U206" s="321">
        <f t="shared" ref="U206" si="734">IF(U207="","",1)</f>
        <v>1</v>
      </c>
      <c r="V206" s="325">
        <f t="shared" ref="V206" si="735">IF(U207="","",1)</f>
        <v>1</v>
      </c>
      <c r="X206" s="317"/>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5"/>
      <c r="CY206" s="117"/>
      <c r="CZ206" s="134"/>
      <c r="DA206" s="46"/>
      <c r="DB206" s="88"/>
    </row>
    <row r="207" spans="2:106" x14ac:dyDescent="0.35">
      <c r="B207" s="71"/>
      <c r="C207" s="327">
        <f>IF(AD207="Athlete Name","",AC207)</f>
        <v>48</v>
      </c>
      <c r="D207" s="47" t="str">
        <f t="shared" ref="D207" si="736">IF(AD207="Athlete Name","",AD207)</f>
        <v>Makenzie Larson</v>
      </c>
      <c r="E207" s="60"/>
      <c r="F207" s="1">
        <f>IF(COUNT(AL207:CX207)=0,"", COUNT(AL207:CX207))</f>
        <v>9</v>
      </c>
      <c r="G207" s="46">
        <f t="shared" ref="G207" si="737">_xlfn.IFS(F207="","",F207=1,1,F207=2,2,F207=3,3,F207=4,4,F207=5,5,F207&gt;5,5)</f>
        <v>5</v>
      </c>
      <c r="I207" s="61"/>
      <c r="J207" s="108" t="s">
        <v>7</v>
      </c>
      <c r="K207" s="45">
        <f>IFERROR(LARGE((AL207:CX207),1),"")</f>
        <v>626.79999999999995</v>
      </c>
      <c r="L207" s="1">
        <f>IFERROR(LARGE((AL207:CX207),2),"")</f>
        <v>625.5</v>
      </c>
      <c r="M207" s="1">
        <f>IFERROR(LARGE((AL207:CX207),3),"")</f>
        <v>624</v>
      </c>
      <c r="N207" s="1">
        <f>IFERROR(LARGE((AL207:CX207),4),"")</f>
        <v>623.29999999999995</v>
      </c>
      <c r="O207" s="46">
        <f>IFERROR(LARGE((AL207:CX207),5),"")</f>
        <v>623.29999999999995</v>
      </c>
      <c r="P207" s="1"/>
      <c r="Q207" s="56">
        <f t="shared" ref="Q207" si="738">IFERROR(AVERAGEIF(K207:O207,"&gt;0"),"")</f>
        <v>624.57999999999993</v>
      </c>
      <c r="R207" s="57" t="str">
        <f t="shared" ref="R207" si="739">IF(SUM(AF208:AJ208,K208:O208)=0,"",SUM(AF208:AJ208,K208:O208))</f>
        <v/>
      </c>
      <c r="T207" s="5">
        <f t="shared" ref="T207" si="740">IF(U207="","",1)</f>
        <v>1</v>
      </c>
      <c r="U207" s="4">
        <f t="shared" ref="U207" si="741">IF(SUM(Q207:R207)=0,"",SUM(Q207:R207))</f>
        <v>624.57999999999993</v>
      </c>
      <c r="V207" s="6">
        <f t="shared" ref="V207" si="742">IF(U207="","",1)</f>
        <v>1</v>
      </c>
      <c r="X207" s="60" t="str">
        <f t="shared" ref="X207" si="743">IF(AD207="Athlete Name","",AD207)</f>
        <v>Makenzie Larson</v>
      </c>
      <c r="Y207" s="46"/>
      <c r="Z207" s="76"/>
      <c r="AB207" s="82"/>
      <c r="AC207" s="45">
        <v>48</v>
      </c>
      <c r="AD207" s="60" t="s">
        <v>281</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v>623</v>
      </c>
      <c r="BV207" s="62" t="s">
        <v>7</v>
      </c>
      <c r="BW207" s="62" t="s">
        <v>7</v>
      </c>
      <c r="BX207" s="62">
        <v>622.9</v>
      </c>
      <c r="BY207" s="62">
        <v>623.29999999999995</v>
      </c>
      <c r="BZ207" s="62" t="s">
        <v>7</v>
      </c>
      <c r="CA207" s="62" t="s">
        <v>7</v>
      </c>
      <c r="CB207" s="62">
        <v>626.79999999999995</v>
      </c>
      <c r="CC207" s="62">
        <v>622.6</v>
      </c>
      <c r="CD207" s="62" t="s">
        <v>7</v>
      </c>
      <c r="CE207" s="62" t="s">
        <v>7</v>
      </c>
      <c r="CF207" s="62" t="s">
        <v>7</v>
      </c>
      <c r="CG207" s="62" t="s">
        <v>7</v>
      </c>
      <c r="CH207" s="62">
        <v>624</v>
      </c>
      <c r="CI207" s="62">
        <v>616.6</v>
      </c>
      <c r="CJ207" s="62" t="s">
        <v>7</v>
      </c>
      <c r="CK207" s="62">
        <v>625.5</v>
      </c>
      <c r="CL207" s="62" t="s">
        <v>7</v>
      </c>
      <c r="CM207" s="62" t="s">
        <v>7</v>
      </c>
      <c r="CN207" s="62">
        <v>623.29999999999995</v>
      </c>
      <c r="CO207" s="62" t="s">
        <v>7</v>
      </c>
      <c r="CP207" s="62" t="s">
        <v>7</v>
      </c>
      <c r="CQ207" s="62" t="s">
        <v>7</v>
      </c>
      <c r="CR207" s="62" t="s">
        <v>7</v>
      </c>
      <c r="CS207" s="62" t="s">
        <v>7</v>
      </c>
      <c r="CT207" s="62" t="s">
        <v>7</v>
      </c>
      <c r="CU207" s="62" t="s">
        <v>7</v>
      </c>
      <c r="CV207" s="62" t="s">
        <v>7</v>
      </c>
      <c r="CW207" s="62" t="s">
        <v>7</v>
      </c>
      <c r="CX207" s="62" t="s">
        <v>7</v>
      </c>
      <c r="CY207" s="117"/>
      <c r="CZ207" s="60" t="str">
        <f>IF(AD207="Athlete Name","",AD207)</f>
        <v>Makenzie Larson</v>
      </c>
      <c r="DA207" s="46">
        <v>44</v>
      </c>
      <c r="DB207" s="88"/>
    </row>
    <row r="208" spans="2:106" x14ac:dyDescent="0.35">
      <c r="B208" s="71"/>
      <c r="C208" s="327"/>
      <c r="D208" s="47"/>
      <c r="E208" s="60"/>
      <c r="G208" s="46"/>
      <c r="I208" s="61" t="str">
        <f>IF(SUM(AF208:AJ208)=0,"",SUM(AF208:AJ208))</f>
        <v/>
      </c>
      <c r="J208" s="108" t="s">
        <v>12</v>
      </c>
      <c r="K208" s="45" t="str">
        <f>IFERROR(LARGE((AL208:CX208),1),"")</f>
        <v/>
      </c>
      <c r="L208" s="1" t="str">
        <f>IFERROR(LARGE((AL208:CX208),2),"")</f>
        <v/>
      </c>
      <c r="M208" s="1" t="str">
        <f>IFERROR(LARGE((AL208:CX208),3),"")</f>
        <v/>
      </c>
      <c r="N208" s="1" t="str">
        <f>IFERROR(LARGE((AL208:CX208),4),"")</f>
        <v/>
      </c>
      <c r="O208" s="46" t="str">
        <f>IFERROR(LARGE((AL208:CX208),5),"")</f>
        <v/>
      </c>
      <c r="P208" s="1"/>
      <c r="Q208" s="56"/>
      <c r="R208" s="57"/>
      <c r="T208" s="5">
        <f t="shared" ref="T208" si="744">IF(U207="","",1)</f>
        <v>1</v>
      </c>
      <c r="U208" s="126">
        <f t="shared" ref="U208" si="745">IF(U207="","",1)</f>
        <v>1</v>
      </c>
      <c r="V208" s="6">
        <f t="shared" ref="V208" si="746">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45" t="s">
        <v>12</v>
      </c>
      <c r="CQ208" s="45" t="s">
        <v>12</v>
      </c>
      <c r="CR208" s="45" t="s">
        <v>12</v>
      </c>
      <c r="CS208" s="45" t="s">
        <v>12</v>
      </c>
      <c r="CT208" s="45" t="s">
        <v>12</v>
      </c>
      <c r="CU208" s="45" t="s">
        <v>12</v>
      </c>
      <c r="CV208" s="45" t="s">
        <v>12</v>
      </c>
      <c r="CW208" s="45" t="s">
        <v>12</v>
      </c>
      <c r="CX208" s="45" t="s">
        <v>12</v>
      </c>
      <c r="CY208" s="117"/>
      <c r="CZ208" s="60"/>
      <c r="DA208" s="46"/>
      <c r="DB208" s="88"/>
    </row>
    <row r="209" spans="2:106" s="39" customFormat="1" ht="8.5" customHeight="1" thickBot="1" x14ac:dyDescent="0.4">
      <c r="B209" s="102"/>
      <c r="C209" s="328"/>
      <c r="D209" s="107"/>
      <c r="E209" s="103"/>
      <c r="F209" s="115"/>
      <c r="G209" s="116"/>
      <c r="I209" s="95"/>
      <c r="K209" s="96"/>
      <c r="L209" s="93"/>
      <c r="M209" s="93"/>
      <c r="N209" s="93"/>
      <c r="O209" s="94"/>
      <c r="Q209" s="112"/>
      <c r="R209" s="113"/>
      <c r="T209" s="110">
        <f t="shared" ref="T209" si="747">IF(U207="","",1)</f>
        <v>1</v>
      </c>
      <c r="U209" s="93">
        <f t="shared" ref="U209" si="748">IF(U207="","",1)</f>
        <v>1</v>
      </c>
      <c r="V209" s="109">
        <f t="shared" ref="V209" si="749">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2"/>
      <c r="CY209" s="118"/>
      <c r="CZ209" s="146"/>
      <c r="DA209" s="97"/>
      <c r="DB209" s="105"/>
    </row>
    <row r="210" spans="2:106" ht="8.5" customHeight="1" thickTop="1" x14ac:dyDescent="0.35">
      <c r="B210" s="71"/>
      <c r="C210" s="327"/>
      <c r="D210" s="317"/>
      <c r="E210" s="60"/>
      <c r="F210" s="318"/>
      <c r="G210" s="319"/>
      <c r="I210" s="320"/>
      <c r="K210" s="318"/>
      <c r="L210" s="321"/>
      <c r="M210" s="321"/>
      <c r="N210" s="321"/>
      <c r="O210" s="319"/>
      <c r="P210" s="1"/>
      <c r="Q210" s="322"/>
      <c r="R210" s="323"/>
      <c r="T210" s="324">
        <f t="shared" ref="T210" si="750">IF(U211="","",1)</f>
        <v>1</v>
      </c>
      <c r="U210" s="321">
        <f t="shared" ref="U210" si="751">IF(U211="","",1)</f>
        <v>1</v>
      </c>
      <c r="V210" s="325">
        <f t="shared" ref="V210" si="752">IF(U211="","",1)</f>
        <v>1</v>
      </c>
      <c r="X210" s="317"/>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5"/>
      <c r="CY210" s="117"/>
      <c r="CZ210" s="134"/>
      <c r="DA210" s="46"/>
      <c r="DB210" s="88"/>
    </row>
    <row r="211" spans="2:106" x14ac:dyDescent="0.35">
      <c r="B211" s="71"/>
      <c r="C211" s="327">
        <f>IF(AD211="Athlete Name","",AC211)</f>
        <v>49</v>
      </c>
      <c r="D211" s="47" t="str">
        <f t="shared" ref="D211" si="753">IF(AD211="Athlete Name","",AD211)</f>
        <v>Malori Brown</v>
      </c>
      <c r="E211" s="60"/>
      <c r="F211" s="1">
        <f>IF(COUNT(AL211:CX211)=0,"", COUNT(AL211:CX211))</f>
        <v>3</v>
      </c>
      <c r="G211" s="46">
        <f t="shared" ref="G211" si="754">_xlfn.IFS(F211="","",F211=1,1,F211=2,2,F211=3,3,F211=4,4,F211=5,5,F211&gt;5,5)</f>
        <v>3</v>
      </c>
      <c r="I211" s="61"/>
      <c r="J211" s="108" t="s">
        <v>7</v>
      </c>
      <c r="K211" s="45">
        <f>IFERROR(LARGE((AL211:CX211),1),"")</f>
        <v>623.70000000000005</v>
      </c>
      <c r="L211" s="1">
        <f>IFERROR(LARGE((AL211:CX211),2),"")</f>
        <v>623.29999999999995</v>
      </c>
      <c r="M211" s="1">
        <f>IFERROR(LARGE((AL211:CX211),3),"")</f>
        <v>619.1</v>
      </c>
      <c r="N211" s="1" t="str">
        <f>IFERROR(LARGE((AL211:CX211),4),"")</f>
        <v/>
      </c>
      <c r="O211" s="46" t="str">
        <f>IFERROR(LARGE((AL211:CX211),5),"")</f>
        <v/>
      </c>
      <c r="P211" s="1"/>
      <c r="Q211" s="56">
        <f t="shared" ref="Q211" si="755">IFERROR(AVERAGEIF(K211:O211,"&gt;0"),"")</f>
        <v>622.0333333333333</v>
      </c>
      <c r="R211" s="57" t="str">
        <f t="shared" ref="R211" si="756">IF(SUM(AF212:AJ212,K212:O212)=0,"",SUM(AF212:AJ212,K212:O212))</f>
        <v/>
      </c>
      <c r="T211" s="5">
        <f t="shared" ref="T211" si="757">IF(U211="","",1)</f>
        <v>1</v>
      </c>
      <c r="U211" s="4">
        <f t="shared" ref="U211" si="758">IF(SUM(Q211:R211)=0,"",SUM(Q211:R211))</f>
        <v>622.0333333333333</v>
      </c>
      <c r="V211" s="6">
        <f t="shared" ref="V211" si="759">IF(U211="","",1)</f>
        <v>1</v>
      </c>
      <c r="X211" s="60" t="str">
        <f t="shared" ref="X211" si="760">IF(AD211="Athlete Name","",AD211)</f>
        <v>Malori Brown</v>
      </c>
      <c r="Y211" s="46"/>
      <c r="Z211" s="76"/>
      <c r="AB211" s="82"/>
      <c r="AC211" s="45">
        <v>49</v>
      </c>
      <c r="AD211" s="60" t="s">
        <v>179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v>623.70000000000005</v>
      </c>
      <c r="BV211" s="62" t="s">
        <v>7</v>
      </c>
      <c r="BW211" s="62" t="s">
        <v>7</v>
      </c>
      <c r="BX211" s="62" t="s">
        <v>7</v>
      </c>
      <c r="BY211" s="62" t="s">
        <v>7</v>
      </c>
      <c r="BZ211" s="62" t="s">
        <v>7</v>
      </c>
      <c r="CA211" s="62" t="s">
        <v>7</v>
      </c>
      <c r="CB211" s="62" t="s">
        <v>7</v>
      </c>
      <c r="CC211" s="62" t="s">
        <v>7</v>
      </c>
      <c r="CD211" s="62" t="s">
        <v>7</v>
      </c>
      <c r="CE211" s="62" t="s">
        <v>7</v>
      </c>
      <c r="CF211" s="62" t="s">
        <v>7</v>
      </c>
      <c r="CG211" s="62" t="s">
        <v>7</v>
      </c>
      <c r="CH211" s="62">
        <v>619.1</v>
      </c>
      <c r="CI211" s="62">
        <v>623.29999999999995</v>
      </c>
      <c r="CJ211" s="62" t="s">
        <v>7</v>
      </c>
      <c r="CK211" s="62" t="s">
        <v>7</v>
      </c>
      <c r="CL211" s="62" t="s">
        <v>7</v>
      </c>
      <c r="CM211" s="62" t="s">
        <v>7</v>
      </c>
      <c r="CN211" s="62" t="s">
        <v>7</v>
      </c>
      <c r="CO211" s="62" t="s">
        <v>7</v>
      </c>
      <c r="CP211" s="62" t="s">
        <v>7</v>
      </c>
      <c r="CQ211" s="62" t="s">
        <v>7</v>
      </c>
      <c r="CR211" s="62" t="s">
        <v>7</v>
      </c>
      <c r="CS211" s="62" t="s">
        <v>7</v>
      </c>
      <c r="CT211" s="62" t="s">
        <v>7</v>
      </c>
      <c r="CU211" s="62" t="s">
        <v>7</v>
      </c>
      <c r="CV211" s="62" t="s">
        <v>7</v>
      </c>
      <c r="CW211" s="62" t="s">
        <v>7</v>
      </c>
      <c r="CX211" s="62" t="s">
        <v>7</v>
      </c>
      <c r="CY211" s="117"/>
      <c r="CZ211" s="60" t="str">
        <f>IF(AD211="Athlete Name","",AD211)</f>
        <v>Malori Brown</v>
      </c>
      <c r="DA211" s="46">
        <v>44</v>
      </c>
      <c r="DB211" s="88"/>
    </row>
    <row r="212" spans="2:106" x14ac:dyDescent="0.35">
      <c r="B212" s="71"/>
      <c r="C212" s="327"/>
      <c r="D212" s="47"/>
      <c r="E212" s="60"/>
      <c r="G212" s="46"/>
      <c r="I212" s="61" t="str">
        <f>IF(SUM(AF212:AJ212)=0,"",SUM(AF212:AJ212))</f>
        <v/>
      </c>
      <c r="J212" s="108" t="s">
        <v>12</v>
      </c>
      <c r="K212" s="45" t="str">
        <f>IFERROR(LARGE((AL212:CX212),1),"")</f>
        <v/>
      </c>
      <c r="L212" s="1" t="str">
        <f>IFERROR(LARGE((AL212:CX212),2),"")</f>
        <v/>
      </c>
      <c r="M212" s="1" t="str">
        <f>IFERROR(LARGE((AL212:CX212),3),"")</f>
        <v/>
      </c>
      <c r="N212" s="1" t="str">
        <f>IFERROR(LARGE((AL212:CX212),4),"")</f>
        <v/>
      </c>
      <c r="O212" s="46" t="str">
        <f>IFERROR(LARGE((AL212:CX212),5),"")</f>
        <v/>
      </c>
      <c r="P212" s="1"/>
      <c r="Q212" s="56"/>
      <c r="R212" s="57"/>
      <c r="T212" s="5">
        <f t="shared" ref="T212" si="761">IF(U211="","",1)</f>
        <v>1</v>
      </c>
      <c r="U212" s="126">
        <f t="shared" ref="U212" si="762">IF(U211="","",1)</f>
        <v>1</v>
      </c>
      <c r="V212" s="6">
        <f t="shared" ref="V212" si="763">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45" t="s">
        <v>12</v>
      </c>
      <c r="CQ212" s="45" t="s">
        <v>12</v>
      </c>
      <c r="CR212" s="45" t="s">
        <v>12</v>
      </c>
      <c r="CS212" s="45" t="s">
        <v>12</v>
      </c>
      <c r="CT212" s="45" t="s">
        <v>12</v>
      </c>
      <c r="CU212" s="45" t="s">
        <v>12</v>
      </c>
      <c r="CV212" s="45" t="s">
        <v>12</v>
      </c>
      <c r="CW212" s="45" t="s">
        <v>12</v>
      </c>
      <c r="CX212" s="45" t="s">
        <v>12</v>
      </c>
      <c r="CY212" s="117"/>
      <c r="CZ212" s="60"/>
      <c r="DA212" s="46"/>
      <c r="DB212" s="88"/>
    </row>
    <row r="213" spans="2:106" s="39" customFormat="1" ht="8.5" customHeight="1" thickBot="1" x14ac:dyDescent="0.4">
      <c r="B213" s="102"/>
      <c r="C213" s="328"/>
      <c r="D213" s="107"/>
      <c r="E213" s="103"/>
      <c r="F213" s="115"/>
      <c r="G213" s="116"/>
      <c r="I213" s="95"/>
      <c r="K213" s="96"/>
      <c r="L213" s="93"/>
      <c r="M213" s="93"/>
      <c r="N213" s="93"/>
      <c r="O213" s="94"/>
      <c r="Q213" s="112"/>
      <c r="R213" s="113"/>
      <c r="T213" s="110">
        <f t="shared" ref="T213" si="764">IF(U211="","",1)</f>
        <v>1</v>
      </c>
      <c r="U213" s="93">
        <f t="shared" ref="U213" si="765">IF(U211="","",1)</f>
        <v>1</v>
      </c>
      <c r="V213" s="109">
        <f t="shared" ref="V213" si="766">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2"/>
      <c r="CY213" s="118"/>
      <c r="CZ213" s="146"/>
      <c r="DA213" s="97"/>
      <c r="DB213" s="105"/>
    </row>
    <row r="214" spans="2:106" ht="8.5" customHeight="1" thickTop="1" x14ac:dyDescent="0.35">
      <c r="B214" s="71"/>
      <c r="C214" s="327"/>
      <c r="D214" s="317"/>
      <c r="E214" s="60"/>
      <c r="F214" s="318"/>
      <c r="G214" s="319"/>
      <c r="I214" s="320"/>
      <c r="K214" s="318"/>
      <c r="L214" s="321"/>
      <c r="M214" s="321"/>
      <c r="N214" s="321"/>
      <c r="O214" s="319"/>
      <c r="P214" s="1"/>
      <c r="Q214" s="322"/>
      <c r="R214" s="323"/>
      <c r="T214" s="324">
        <f t="shared" ref="T214" si="767">IF(U215="","",1)</f>
        <v>1</v>
      </c>
      <c r="U214" s="321">
        <f t="shared" ref="U214" si="768">IF(U215="","",1)</f>
        <v>1</v>
      </c>
      <c r="V214" s="325">
        <f t="shared" ref="V214" si="769">IF(U215="","",1)</f>
        <v>1</v>
      </c>
      <c r="X214" s="317"/>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5"/>
      <c r="CY214" s="117"/>
      <c r="CZ214" s="134"/>
      <c r="DA214" s="46"/>
      <c r="DB214" s="88"/>
    </row>
    <row r="215" spans="2:106" x14ac:dyDescent="0.35">
      <c r="B215" s="71"/>
      <c r="C215" s="327">
        <f>IF(AD215="Athlete Name","",AC215)</f>
        <v>50</v>
      </c>
      <c r="D215" s="47" t="str">
        <f t="shared" ref="D215" si="770">IF(AD215="Athlete Name","",AD215)</f>
        <v>Lara Spanic</v>
      </c>
      <c r="E215" s="60"/>
      <c r="F215" s="1">
        <f>IF(COUNT(AL215:CX215)=0,"", COUNT(AL215:CX215))</f>
        <v>5</v>
      </c>
      <c r="G215" s="46">
        <f t="shared" ref="G215" si="771">_xlfn.IFS(F215="","",F215=1,1,F215=2,2,F215=3,3,F215=4,4,F215=5,5,F215&gt;5,5)</f>
        <v>5</v>
      </c>
      <c r="I215" s="61"/>
      <c r="J215" s="108" t="s">
        <v>7</v>
      </c>
      <c r="K215" s="45">
        <f>IFERROR(LARGE((AL215:CX215),1),"")</f>
        <v>623.6</v>
      </c>
      <c r="L215" s="1">
        <f>IFERROR(LARGE((AL215:CX215),2),"")</f>
        <v>622.9</v>
      </c>
      <c r="M215" s="1">
        <f>IFERROR(LARGE((AL215:CX215),3),"")</f>
        <v>620.29999999999995</v>
      </c>
      <c r="N215" s="1">
        <f>IFERROR(LARGE((AL215:CX215),4),"")</f>
        <v>617.1</v>
      </c>
      <c r="O215" s="46">
        <f>IFERROR(LARGE((AL215:CX215),5),"")</f>
        <v>616.79999999999995</v>
      </c>
      <c r="P215" s="1"/>
      <c r="Q215" s="56">
        <f t="shared" ref="Q215" si="772">IFERROR(AVERAGEIF(K215:O215,"&gt;0"),"")</f>
        <v>620.14</v>
      </c>
      <c r="R215" s="57" t="str">
        <f t="shared" ref="R215" si="773">IF(SUM(AF216:AJ216,K216:O216)=0,"",SUM(AF216:AJ216,K216:O216))</f>
        <v/>
      </c>
      <c r="T215" s="5">
        <f t="shared" ref="T215" si="774">IF(U215="","",1)</f>
        <v>1</v>
      </c>
      <c r="U215" s="4">
        <f t="shared" ref="U215" si="775">IF(SUM(Q215:R215)=0,"",SUM(Q215:R215))</f>
        <v>620.14</v>
      </c>
      <c r="V215" s="6">
        <f t="shared" ref="V215" si="776">IF(U215="","",1)</f>
        <v>1</v>
      </c>
      <c r="X215" s="60" t="str">
        <f t="shared" ref="X215" si="777">IF(AD215="Athlete Name","",AD215)</f>
        <v>Lara Spanic</v>
      </c>
      <c r="Y215" s="46"/>
      <c r="Z215" s="76"/>
      <c r="AB215" s="82"/>
      <c r="AC215" s="45">
        <v>50</v>
      </c>
      <c r="AD215" s="60" t="s">
        <v>209</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623.6</v>
      </c>
      <c r="BZ215" s="62" t="s">
        <v>7</v>
      </c>
      <c r="CA215" s="62" t="s">
        <v>7</v>
      </c>
      <c r="CB215" s="62">
        <v>622.9</v>
      </c>
      <c r="CC215" s="62">
        <v>617.1</v>
      </c>
      <c r="CD215" s="62" t="s">
        <v>7</v>
      </c>
      <c r="CE215" s="62" t="s">
        <v>7</v>
      </c>
      <c r="CF215" s="62" t="s">
        <v>7</v>
      </c>
      <c r="CG215" s="62" t="s">
        <v>7</v>
      </c>
      <c r="CH215" s="62">
        <v>620.29999999999995</v>
      </c>
      <c r="CI215" s="62">
        <v>616.79999999999995</v>
      </c>
      <c r="CJ215" s="62" t="s">
        <v>7</v>
      </c>
      <c r="CK215" s="62" t="s">
        <v>7</v>
      </c>
      <c r="CL215" s="62" t="s">
        <v>7</v>
      </c>
      <c r="CM215" s="62" t="s">
        <v>7</v>
      </c>
      <c r="CN215" s="62" t="s">
        <v>7</v>
      </c>
      <c r="CO215" s="62" t="s">
        <v>7</v>
      </c>
      <c r="CP215" s="62" t="s">
        <v>7</v>
      </c>
      <c r="CQ215" s="62" t="s">
        <v>7</v>
      </c>
      <c r="CR215" s="62" t="s">
        <v>7</v>
      </c>
      <c r="CS215" s="62" t="s">
        <v>7</v>
      </c>
      <c r="CT215" s="62" t="s">
        <v>7</v>
      </c>
      <c r="CU215" s="62" t="s">
        <v>7</v>
      </c>
      <c r="CV215" s="62" t="s">
        <v>7</v>
      </c>
      <c r="CW215" s="62" t="s">
        <v>7</v>
      </c>
      <c r="CX215" s="62" t="s">
        <v>7</v>
      </c>
      <c r="CY215" s="117"/>
      <c r="CZ215" s="60" t="str">
        <f>IF(AD215="Athlete Name","",AD215)</f>
        <v>Lara Spanic</v>
      </c>
      <c r="DA215" s="46">
        <v>44</v>
      </c>
      <c r="DB215" s="88"/>
    </row>
    <row r="216" spans="2:106" x14ac:dyDescent="0.35">
      <c r="B216" s="71"/>
      <c r="C216" s="327"/>
      <c r="D216" s="47"/>
      <c r="E216" s="60"/>
      <c r="G216" s="46"/>
      <c r="I216" s="61" t="str">
        <f>IF(SUM(AF216:AJ216)=0,"",SUM(AF216:AJ216))</f>
        <v/>
      </c>
      <c r="J216" s="108" t="s">
        <v>12</v>
      </c>
      <c r="K216" s="45" t="str">
        <f>IFERROR(LARGE((AL216:CX216),1),"")</f>
        <v/>
      </c>
      <c r="L216" s="1" t="str">
        <f>IFERROR(LARGE((AL216:CX216),2),"")</f>
        <v/>
      </c>
      <c r="M216" s="1" t="str">
        <f>IFERROR(LARGE((AL216:CX216),3),"")</f>
        <v/>
      </c>
      <c r="N216" s="1" t="str">
        <f>IFERROR(LARGE((AL216:CX216),4),"")</f>
        <v/>
      </c>
      <c r="O216" s="46" t="str">
        <f>IFERROR(LARGE((AL216:CX216),5),"")</f>
        <v/>
      </c>
      <c r="P216" s="1"/>
      <c r="Q216" s="56"/>
      <c r="R216" s="57"/>
      <c r="T216" s="5">
        <f t="shared" ref="T216" si="778">IF(U215="","",1)</f>
        <v>1</v>
      </c>
      <c r="U216" s="126">
        <f t="shared" ref="U216" si="779">IF(U215="","",1)</f>
        <v>1</v>
      </c>
      <c r="V216" s="6">
        <f t="shared" ref="V216" si="780">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45" t="s">
        <v>12</v>
      </c>
      <c r="CQ216" s="45" t="s">
        <v>12</v>
      </c>
      <c r="CR216" s="45" t="s">
        <v>12</v>
      </c>
      <c r="CS216" s="45" t="s">
        <v>12</v>
      </c>
      <c r="CT216" s="45" t="s">
        <v>12</v>
      </c>
      <c r="CU216" s="45" t="s">
        <v>12</v>
      </c>
      <c r="CV216" s="45" t="s">
        <v>12</v>
      </c>
      <c r="CW216" s="45" t="s">
        <v>12</v>
      </c>
      <c r="CX216" s="45" t="s">
        <v>12</v>
      </c>
      <c r="CY216" s="117"/>
      <c r="CZ216" s="60"/>
      <c r="DA216" s="46"/>
      <c r="DB216" s="88"/>
    </row>
    <row r="217" spans="2:106" s="39" customFormat="1" ht="8.5" customHeight="1" thickBot="1" x14ac:dyDescent="0.4">
      <c r="B217" s="102"/>
      <c r="C217" s="328"/>
      <c r="D217" s="107"/>
      <c r="E217" s="103"/>
      <c r="F217" s="115"/>
      <c r="G217" s="116"/>
      <c r="I217" s="95"/>
      <c r="K217" s="96"/>
      <c r="L217" s="93"/>
      <c r="M217" s="93"/>
      <c r="N217" s="93"/>
      <c r="O217" s="94"/>
      <c r="Q217" s="112"/>
      <c r="R217" s="113"/>
      <c r="T217" s="110">
        <f t="shared" ref="T217" si="781">IF(U215="","",1)</f>
        <v>1</v>
      </c>
      <c r="U217" s="93">
        <f t="shared" ref="U217" si="782">IF(U215="","",1)</f>
        <v>1</v>
      </c>
      <c r="V217" s="109">
        <f t="shared" ref="V217" si="783">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c r="CU217" s="141"/>
      <c r="CV217" s="141"/>
      <c r="CW217" s="141"/>
      <c r="CX217" s="142"/>
      <c r="CY217" s="118"/>
      <c r="CZ217" s="146"/>
      <c r="DA217" s="97"/>
      <c r="DB217" s="105"/>
    </row>
    <row r="218" spans="2:106" ht="8.5" customHeight="1" thickTop="1" x14ac:dyDescent="0.35">
      <c r="B218" s="71"/>
      <c r="C218" s="327"/>
      <c r="D218" s="317"/>
      <c r="E218" s="60"/>
      <c r="F218" s="318"/>
      <c r="G218" s="319"/>
      <c r="I218" s="320"/>
      <c r="K218" s="318"/>
      <c r="L218" s="321"/>
      <c r="M218" s="321"/>
      <c r="N218" s="321"/>
      <c r="O218" s="319"/>
      <c r="P218" s="1"/>
      <c r="Q218" s="322"/>
      <c r="R218" s="323"/>
      <c r="T218" s="324">
        <f t="shared" ref="T218" si="784">IF(U219="","",1)</f>
        <v>1</v>
      </c>
      <c r="U218" s="321">
        <f t="shared" ref="U218" si="785">IF(U219="","",1)</f>
        <v>1</v>
      </c>
      <c r="V218" s="325">
        <f t="shared" ref="V218" si="786">IF(U219="","",1)</f>
        <v>1</v>
      </c>
      <c r="X218" s="317"/>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5"/>
      <c r="CY218" s="117"/>
      <c r="CZ218" s="134"/>
      <c r="DA218" s="46"/>
      <c r="DB218" s="88"/>
    </row>
    <row r="219" spans="2:106" x14ac:dyDescent="0.35">
      <c r="B219" s="71"/>
      <c r="C219" s="327">
        <f>IF(AD219="Athlete Name","",AC219)</f>
        <v>51</v>
      </c>
      <c r="D219" s="47" t="str">
        <f t="shared" ref="D219" si="787">IF(AD219="Athlete Name","",AD219)</f>
        <v>Katlyn Sullivan</v>
      </c>
      <c r="E219" s="60"/>
      <c r="F219" s="1">
        <f>IF(COUNT(AL219:CX219)=0,"", COUNT(AL219:CX219))</f>
        <v>3</v>
      </c>
      <c r="G219" s="46">
        <f t="shared" ref="G219" si="788">_xlfn.IFS(F219="","",F219=1,1,F219=2,2,F219=3,3,F219=4,4,F219=5,5,F219&gt;5,5)</f>
        <v>3</v>
      </c>
      <c r="I219" s="61"/>
      <c r="J219" s="108" t="s">
        <v>7</v>
      </c>
      <c r="K219" s="45">
        <f>IFERROR(LARGE((AL219:CX219),1),"")</f>
        <v>624.5</v>
      </c>
      <c r="L219" s="1">
        <f>IFERROR(LARGE((AL219:CX219),2),"")</f>
        <v>618.29999999999995</v>
      </c>
      <c r="M219" s="1">
        <f>IFERROR(LARGE((AL219:CX219),3),"")</f>
        <v>615.4</v>
      </c>
      <c r="N219" s="1" t="str">
        <f>IFERROR(LARGE((AL219:CX219),4),"")</f>
        <v/>
      </c>
      <c r="O219" s="46" t="str">
        <f>IFERROR(LARGE((AL219:CX219),5),"")</f>
        <v/>
      </c>
      <c r="P219" s="1"/>
      <c r="Q219" s="56">
        <f t="shared" ref="Q219" si="789">IFERROR(AVERAGEIF(K219:O219,"&gt;0"),"")</f>
        <v>619.4</v>
      </c>
      <c r="R219" s="57" t="str">
        <f t="shared" ref="R219" si="790">IF(SUM(AF220:AJ220,K220:O220)=0,"",SUM(AF220:AJ220,K220:O220))</f>
        <v/>
      </c>
      <c r="T219" s="5">
        <f t="shared" ref="T219" si="791">IF(U219="","",1)</f>
        <v>1</v>
      </c>
      <c r="U219" s="4">
        <f t="shared" ref="U219" si="792">IF(SUM(Q219:R219)=0,"",SUM(Q219:R219))</f>
        <v>619.4</v>
      </c>
      <c r="V219" s="6">
        <f t="shared" ref="V219" si="793">IF(U219="","",1)</f>
        <v>1</v>
      </c>
      <c r="X219" s="60" t="str">
        <f t="shared" ref="X219" si="794">IF(AD219="Athlete Name","",AD219)</f>
        <v>Katlyn Sullivan</v>
      </c>
      <c r="Y219" s="46"/>
      <c r="Z219" s="76"/>
      <c r="AB219" s="82"/>
      <c r="AC219" s="45">
        <v>51</v>
      </c>
      <c r="AD219" s="60" t="s">
        <v>303</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v>624.5</v>
      </c>
      <c r="CJ219" s="62" t="s">
        <v>7</v>
      </c>
      <c r="CK219" s="62" t="s">
        <v>7</v>
      </c>
      <c r="CL219" s="62" t="s">
        <v>7</v>
      </c>
      <c r="CM219" s="62" t="s">
        <v>7</v>
      </c>
      <c r="CN219" s="62" t="s">
        <v>7</v>
      </c>
      <c r="CO219" s="62" t="s">
        <v>7</v>
      </c>
      <c r="CP219" s="62">
        <v>618.29999999999995</v>
      </c>
      <c r="CQ219" s="62">
        <v>615.4</v>
      </c>
      <c r="CR219" s="62" t="s">
        <v>7</v>
      </c>
      <c r="CS219" s="62" t="s">
        <v>7</v>
      </c>
      <c r="CT219" s="62" t="s">
        <v>7</v>
      </c>
      <c r="CU219" s="62" t="s">
        <v>7</v>
      </c>
      <c r="CV219" s="62" t="s">
        <v>7</v>
      </c>
      <c r="CW219" s="62" t="s">
        <v>7</v>
      </c>
      <c r="CX219" s="62" t="s">
        <v>7</v>
      </c>
      <c r="CY219" s="117"/>
      <c r="CZ219" s="60" t="str">
        <f>IF(AD219="Athlete Name","",AD219)</f>
        <v>Katlyn Sullivan</v>
      </c>
      <c r="DA219" s="46">
        <v>44</v>
      </c>
      <c r="DB219" s="88"/>
    </row>
    <row r="220" spans="2:106" x14ac:dyDescent="0.35">
      <c r="B220" s="71"/>
      <c r="C220" s="327"/>
      <c r="D220" s="47"/>
      <c r="E220" s="60"/>
      <c r="G220" s="46"/>
      <c r="I220" s="61" t="str">
        <f>IF(SUM(AF220:AJ220)=0,"",SUM(AF220:AJ220))</f>
        <v/>
      </c>
      <c r="J220" s="108" t="s">
        <v>12</v>
      </c>
      <c r="K220" s="45" t="str">
        <f>IFERROR(LARGE((AL220:CX220),1),"")</f>
        <v/>
      </c>
      <c r="L220" s="1" t="str">
        <f>IFERROR(LARGE((AL220:CX220),2),"")</f>
        <v/>
      </c>
      <c r="M220" s="1" t="str">
        <f>IFERROR(LARGE((AL220:CX220),3),"")</f>
        <v/>
      </c>
      <c r="N220" s="1" t="str">
        <f>IFERROR(LARGE((AL220:CX220),4),"")</f>
        <v/>
      </c>
      <c r="O220" s="46" t="str">
        <f>IFERROR(LARGE((AL220:CX220),5),"")</f>
        <v/>
      </c>
      <c r="P220" s="1"/>
      <c r="Q220" s="56"/>
      <c r="R220" s="57"/>
      <c r="T220" s="5">
        <f t="shared" ref="T220" si="795">IF(U219="","",1)</f>
        <v>1</v>
      </c>
      <c r="U220" s="126">
        <f t="shared" ref="U220" si="796">IF(U219="","",1)</f>
        <v>1</v>
      </c>
      <c r="V220" s="6">
        <f t="shared" ref="V220" si="797">IF(U219="","",1)</f>
        <v>1</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45" t="s">
        <v>12</v>
      </c>
      <c r="CQ220" s="45" t="s">
        <v>12</v>
      </c>
      <c r="CR220" s="45" t="s">
        <v>12</v>
      </c>
      <c r="CS220" s="45" t="s">
        <v>12</v>
      </c>
      <c r="CT220" s="45" t="s">
        <v>12</v>
      </c>
      <c r="CU220" s="45" t="s">
        <v>12</v>
      </c>
      <c r="CV220" s="45" t="s">
        <v>12</v>
      </c>
      <c r="CW220" s="45" t="s">
        <v>12</v>
      </c>
      <c r="CX220" s="45" t="s">
        <v>12</v>
      </c>
      <c r="CY220" s="117"/>
      <c r="CZ220" s="60"/>
      <c r="DA220" s="46"/>
      <c r="DB220" s="88"/>
    </row>
    <row r="221" spans="2:106" s="39" customFormat="1" ht="8.5" customHeight="1" thickBot="1" x14ac:dyDescent="0.4">
      <c r="B221" s="102"/>
      <c r="C221" s="328"/>
      <c r="D221" s="107"/>
      <c r="E221" s="103"/>
      <c r="F221" s="115"/>
      <c r="G221" s="116"/>
      <c r="I221" s="95"/>
      <c r="K221" s="96"/>
      <c r="L221" s="93"/>
      <c r="M221" s="93"/>
      <c r="N221" s="93"/>
      <c r="O221" s="94"/>
      <c r="Q221" s="112"/>
      <c r="R221" s="113"/>
      <c r="T221" s="110">
        <f t="shared" ref="T221" si="798">IF(U219="","",1)</f>
        <v>1</v>
      </c>
      <c r="U221" s="93">
        <f t="shared" ref="U221" si="799">IF(U219="","",1)</f>
        <v>1</v>
      </c>
      <c r="V221" s="109">
        <f t="shared" ref="V221" si="800">IF(U219="","",1)</f>
        <v>1</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2"/>
      <c r="CY221" s="118"/>
      <c r="CZ221" s="146"/>
      <c r="DA221" s="97"/>
      <c r="DB221" s="105"/>
    </row>
    <row r="222" spans="2:106" s="39" customFormat="1" ht="8.5" customHeight="1" thickTop="1" x14ac:dyDescent="0.35">
      <c r="B222" s="102"/>
      <c r="C222" s="328"/>
      <c r="D222" s="317"/>
      <c r="E222" s="60"/>
      <c r="F222" s="318"/>
      <c r="G222" s="319"/>
      <c r="H222"/>
      <c r="I222" s="320"/>
      <c r="J222"/>
      <c r="K222" s="318"/>
      <c r="L222" s="321"/>
      <c r="M222" s="321"/>
      <c r="N222" s="321"/>
      <c r="O222" s="319"/>
      <c r="P222" s="1"/>
      <c r="Q222" s="322"/>
      <c r="R222" s="323"/>
      <c r="S222"/>
      <c r="T222" s="324">
        <f t="shared" ref="T222" si="801">IF(U223="","",1)</f>
        <v>1</v>
      </c>
      <c r="U222" s="321">
        <f t="shared" ref="U222" si="802">IF(U223="","",1)</f>
        <v>1</v>
      </c>
      <c r="V222" s="325">
        <f t="shared" ref="V222" si="803">IF(U223="","",1)</f>
        <v>1</v>
      </c>
      <c r="W222"/>
      <c r="X222" s="317"/>
      <c r="Y222" s="46"/>
      <c r="Z222" s="76"/>
      <c r="AA222"/>
      <c r="AB222" s="82"/>
      <c r="AC222" s="45"/>
      <c r="AD222" s="134"/>
      <c r="AE222"/>
      <c r="AF222" s="135"/>
      <c r="AG222" s="136"/>
      <c r="AH222" s="136"/>
      <c r="AI222" s="137"/>
      <c r="AJ222" s="138"/>
      <c r="AK222"/>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5"/>
      <c r="CY222" s="117"/>
      <c r="CZ222" s="134"/>
      <c r="DA222" s="97"/>
      <c r="DB222" s="105"/>
    </row>
    <row r="223" spans="2:106" s="39" customFormat="1" ht="14.5" customHeight="1" x14ac:dyDescent="0.35">
      <c r="B223" s="102"/>
      <c r="C223" s="327">
        <f>IF(AD223="Athlete Name","",AC223)</f>
        <v>52</v>
      </c>
      <c r="D223" s="47" t="str">
        <f t="shared" ref="D223" si="804">IF(AD223="Athlete Name","",AD223)</f>
        <v>Claudia Musik</v>
      </c>
      <c r="E223" s="60"/>
      <c r="F223" s="1">
        <f>IF(COUNT(AL223:CX223)=0,"", COUNT(AL223:CX223))</f>
        <v>7</v>
      </c>
      <c r="G223" s="46">
        <f t="shared" ref="G223" si="805">_xlfn.IFS(F223="","",F223=1,1,F223=2,2,F223=3,3,F223=4,4,F223=5,5,F223&gt;5,5)</f>
        <v>5</v>
      </c>
      <c r="H223"/>
      <c r="I223" s="61"/>
      <c r="J223" s="108" t="s">
        <v>7</v>
      </c>
      <c r="K223" s="45">
        <f>IFERROR(LARGE((AL223:CX223),1),"")</f>
        <v>625.1</v>
      </c>
      <c r="L223" s="1">
        <f>IFERROR(LARGE((AL223:CX223),2),"")</f>
        <v>624.29999999999995</v>
      </c>
      <c r="M223" s="1">
        <f>IFERROR(LARGE((AL223:CX223),3),"")</f>
        <v>621.9</v>
      </c>
      <c r="N223" s="1">
        <f>IFERROR(LARGE((AL223:CX223),4),"")</f>
        <v>621.79999999999995</v>
      </c>
      <c r="O223" s="46">
        <f>IFERROR(LARGE((AL223:CX223),5),"")</f>
        <v>616.20000000000005</v>
      </c>
      <c r="P223" s="1"/>
      <c r="Q223" s="56">
        <f t="shared" ref="Q223" si="806">IFERROR(AVERAGEIF(K223:O223,"&gt;0"),"")</f>
        <v>621.86</v>
      </c>
      <c r="R223" s="57" t="str">
        <f t="shared" ref="R223" si="807">IF(SUM(AF224:AJ224,K224:O224)=0,"",SUM(AF224:AJ224,K224:O224))</f>
        <v/>
      </c>
      <c r="S223"/>
      <c r="T223" s="5">
        <f t="shared" ref="T223" si="808">IF(U223="","",1)</f>
        <v>1</v>
      </c>
      <c r="U223" s="4">
        <f t="shared" ref="U223" si="809">IF(SUM(Q223:R223)=0,"",SUM(Q223:R223))</f>
        <v>621.86</v>
      </c>
      <c r="V223" s="6">
        <f t="shared" ref="V223" si="810">IF(U223="","",1)</f>
        <v>1</v>
      </c>
      <c r="W223"/>
      <c r="X223" s="60" t="str">
        <f t="shared" ref="X223" si="811">IF(AD223="Athlete Name","",AD223)</f>
        <v>Claudia Musik</v>
      </c>
      <c r="Y223" s="46"/>
      <c r="Z223" s="76"/>
      <c r="AA223"/>
      <c r="AB223" s="82"/>
      <c r="AC223" s="45">
        <v>52</v>
      </c>
      <c r="AD223" s="60" t="s">
        <v>306</v>
      </c>
      <c r="AE223"/>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v>625.1</v>
      </c>
      <c r="CF223" s="62">
        <v>624.29999999999995</v>
      </c>
      <c r="CG223" s="62">
        <v>621.9</v>
      </c>
      <c r="CH223" s="62" t="s">
        <v>7</v>
      </c>
      <c r="CI223" s="62" t="s">
        <v>7</v>
      </c>
      <c r="CJ223" s="62" t="s">
        <v>7</v>
      </c>
      <c r="CK223" s="62" t="s">
        <v>7</v>
      </c>
      <c r="CL223" s="62">
        <v>614.70000000000005</v>
      </c>
      <c r="CM223" s="62">
        <v>621.79999999999995</v>
      </c>
      <c r="CN223" s="62" t="s">
        <v>7</v>
      </c>
      <c r="CO223" s="62" t="s">
        <v>7</v>
      </c>
      <c r="CP223" s="62">
        <v>616.20000000000005</v>
      </c>
      <c r="CQ223" s="62">
        <v>609</v>
      </c>
      <c r="CR223" s="62" t="s">
        <v>7</v>
      </c>
      <c r="CS223" s="62" t="s">
        <v>7</v>
      </c>
      <c r="CT223" s="62" t="s">
        <v>7</v>
      </c>
      <c r="CU223" s="62" t="s">
        <v>7</v>
      </c>
      <c r="CV223" s="62" t="s">
        <v>7</v>
      </c>
      <c r="CW223" s="62" t="s">
        <v>7</v>
      </c>
      <c r="CX223" s="62" t="s">
        <v>7</v>
      </c>
      <c r="CY223" s="117"/>
      <c r="CZ223" s="60" t="str">
        <f>IF(AD223="Athlete Name","",AD223)</f>
        <v>Claudia Musik</v>
      </c>
      <c r="DA223" s="97"/>
      <c r="DB223" s="105"/>
    </row>
    <row r="224" spans="2:106" s="39" customFormat="1" ht="14.5" customHeight="1" x14ac:dyDescent="0.35">
      <c r="B224" s="102"/>
      <c r="C224" s="328"/>
      <c r="D224" s="47"/>
      <c r="E224" s="60"/>
      <c r="F224" s="1"/>
      <c r="G224" s="46"/>
      <c r="H224"/>
      <c r="I224" s="61" t="str">
        <f>IF(SUM(AF224:AJ224)=0,"",SUM(AF224:AJ224))</f>
        <v/>
      </c>
      <c r="J224" s="108" t="s">
        <v>12</v>
      </c>
      <c r="K224" s="45" t="str">
        <f>IFERROR(LARGE((AL224:CX224),1),"")</f>
        <v/>
      </c>
      <c r="L224" s="1" t="str">
        <f>IFERROR(LARGE((AL224:CX224),2),"")</f>
        <v/>
      </c>
      <c r="M224" s="1" t="str">
        <f>IFERROR(LARGE((AL224:CX224),3),"")</f>
        <v/>
      </c>
      <c r="N224" s="1" t="str">
        <f>IFERROR(LARGE((AL224:CX224),4),"")</f>
        <v/>
      </c>
      <c r="O224" s="46" t="str">
        <f>IFERROR(LARGE((AL224:CX224),5),"")</f>
        <v/>
      </c>
      <c r="P224" s="1"/>
      <c r="Q224" s="56"/>
      <c r="R224" s="57"/>
      <c r="S224"/>
      <c r="T224" s="5">
        <f t="shared" ref="T224" si="812">IF(U223="","",1)</f>
        <v>1</v>
      </c>
      <c r="U224" s="126">
        <f t="shared" ref="U224" si="813">IF(U223="","",1)</f>
        <v>1</v>
      </c>
      <c r="V224" s="6">
        <f t="shared" ref="V224" si="814">IF(U223="","",1)</f>
        <v>1</v>
      </c>
      <c r="W224"/>
      <c r="X224" s="60"/>
      <c r="Y224" s="46"/>
      <c r="Z224" s="76"/>
      <c r="AA224"/>
      <c r="AB224" s="82"/>
      <c r="AC224" s="45"/>
      <c r="AD224" s="60"/>
      <c r="AE224"/>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45" t="s">
        <v>12</v>
      </c>
      <c r="CQ224" s="45" t="s">
        <v>12</v>
      </c>
      <c r="CR224" s="45" t="s">
        <v>12</v>
      </c>
      <c r="CS224" s="45" t="s">
        <v>12</v>
      </c>
      <c r="CT224" s="45" t="s">
        <v>12</v>
      </c>
      <c r="CU224" s="45" t="s">
        <v>12</v>
      </c>
      <c r="CV224" s="45" t="s">
        <v>12</v>
      </c>
      <c r="CW224" s="45" t="s">
        <v>12</v>
      </c>
      <c r="CX224" s="45" t="s">
        <v>12</v>
      </c>
      <c r="CY224" s="117"/>
      <c r="CZ224" s="60"/>
      <c r="DA224" s="97"/>
      <c r="DB224" s="105"/>
    </row>
    <row r="225" spans="2:106" s="39" customFormat="1" ht="8.5" customHeight="1" thickBot="1" x14ac:dyDescent="0.4">
      <c r="B225" s="102"/>
      <c r="C225" s="328"/>
      <c r="D225" s="107"/>
      <c r="E225" s="103"/>
      <c r="F225" s="115"/>
      <c r="G225" s="116"/>
      <c r="I225" s="95"/>
      <c r="K225" s="96"/>
      <c r="L225" s="93"/>
      <c r="M225" s="93"/>
      <c r="N225" s="93"/>
      <c r="O225" s="94"/>
      <c r="Q225" s="112"/>
      <c r="R225" s="113"/>
      <c r="T225" s="110">
        <f t="shared" ref="T225" si="815">IF(U223="","",1)</f>
        <v>1</v>
      </c>
      <c r="U225" s="93">
        <f t="shared" ref="U225" si="816">IF(U223="","",1)</f>
        <v>1</v>
      </c>
      <c r="V225" s="109">
        <f t="shared" ref="V225" si="817">IF(U223="","",1)</f>
        <v>1</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c r="CU225" s="141"/>
      <c r="CV225" s="141"/>
      <c r="CW225" s="141"/>
      <c r="CX225" s="142"/>
      <c r="CY225" s="118"/>
      <c r="CZ225" s="146"/>
      <c r="DA225" s="97"/>
      <c r="DB225" s="105"/>
    </row>
    <row r="226" spans="2:106" s="39" customFormat="1" ht="8.5" customHeight="1" thickTop="1" x14ac:dyDescent="0.35">
      <c r="B226" s="102"/>
      <c r="C226" s="328"/>
      <c r="D226" s="317"/>
      <c r="E226" s="60"/>
      <c r="F226" s="318"/>
      <c r="G226" s="319"/>
      <c r="H226"/>
      <c r="I226" s="320"/>
      <c r="J226"/>
      <c r="K226" s="318"/>
      <c r="L226" s="321"/>
      <c r="M226" s="321"/>
      <c r="N226" s="321"/>
      <c r="O226" s="319"/>
      <c r="P226" s="1"/>
      <c r="Q226" s="322"/>
      <c r="R226" s="323"/>
      <c r="S226"/>
      <c r="T226" s="324" t="str">
        <f t="shared" ref="T226" si="818">IF(U227="","",1)</f>
        <v/>
      </c>
      <c r="U226" s="321" t="str">
        <f t="shared" ref="U226" si="819">IF(U227="","",1)</f>
        <v/>
      </c>
      <c r="V226" s="325" t="str">
        <f t="shared" ref="V226" si="820">IF(U227="","",1)</f>
        <v/>
      </c>
      <c r="W226"/>
      <c r="X226" s="317"/>
      <c r="Y226" s="46"/>
      <c r="Z226" s="76"/>
      <c r="AA226"/>
      <c r="AB226" s="82"/>
      <c r="AC226" s="45"/>
      <c r="AD226" s="134"/>
      <c r="AE226"/>
      <c r="AF226" s="135"/>
      <c r="AG226" s="136"/>
      <c r="AH226" s="136"/>
      <c r="AI226" s="137"/>
      <c r="AJ226" s="138"/>
      <c r="AK226"/>
      <c r="AL226" s="143"/>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5"/>
      <c r="CY226" s="117"/>
      <c r="CZ226" s="134"/>
      <c r="DA226" s="97"/>
      <c r="DB226" s="105"/>
    </row>
    <row r="227" spans="2:106" s="39" customFormat="1" ht="14.5" customHeight="1" x14ac:dyDescent="0.35">
      <c r="B227" s="102"/>
      <c r="C227" s="327" t="str">
        <f>IF(AD227="Athlete Name","",AC227)</f>
        <v/>
      </c>
      <c r="D227" s="47" t="str">
        <f t="shared" ref="D227" si="821">IF(AD227="Athlete Name","",AD227)</f>
        <v/>
      </c>
      <c r="E227" s="60"/>
      <c r="F227" s="1" t="str">
        <f>IF(COUNT(AL227:CX227)=0,"", COUNT(AL227:CX227))</f>
        <v/>
      </c>
      <c r="G227" s="46" t="str">
        <f t="shared" ref="G227" si="822">_xlfn.IFS(F227="","",F227=1,1,F227=2,2,F227=3,3,F227=4,4,F227=5,5,F227&gt;5,5)</f>
        <v/>
      </c>
      <c r="H227"/>
      <c r="I227" s="61"/>
      <c r="J227" s="108" t="s">
        <v>7</v>
      </c>
      <c r="K227" s="45" t="str">
        <f>IFERROR(LARGE((AL227:CX227),1),"")</f>
        <v/>
      </c>
      <c r="L227" s="1" t="str">
        <f>IFERROR(LARGE((AL227:CX227),2),"")</f>
        <v/>
      </c>
      <c r="M227" s="1" t="str">
        <f>IFERROR(LARGE((AL227:CX227),3),"")</f>
        <v/>
      </c>
      <c r="N227" s="1" t="str">
        <f>IFERROR(LARGE((AL227:CX227),4),"")</f>
        <v/>
      </c>
      <c r="O227" s="46" t="str">
        <f>IFERROR(LARGE((AL227:CX227),5),"")</f>
        <v/>
      </c>
      <c r="P227" s="1"/>
      <c r="Q227" s="56" t="str">
        <f t="shared" ref="Q227" si="823">IFERROR(AVERAGEIF(K227:O227,"&gt;0"),"")</f>
        <v/>
      </c>
      <c r="R227" s="57" t="str">
        <f t="shared" ref="R227" si="824">IF(SUM(AF228:AJ228,K228:O228)=0,"",SUM(AF228:AJ228,K228:O228))</f>
        <v/>
      </c>
      <c r="S227"/>
      <c r="T227" s="5" t="str">
        <f t="shared" ref="T227" si="825">IF(U227="","",1)</f>
        <v/>
      </c>
      <c r="U227" s="4" t="str">
        <f t="shared" ref="U227" si="826">IF(SUM(Q227:R227)=0,"",SUM(Q227:R227))</f>
        <v/>
      </c>
      <c r="V227" s="6" t="str">
        <f t="shared" ref="V227" si="827">IF(U227="","",1)</f>
        <v/>
      </c>
      <c r="W227"/>
      <c r="X227" s="60" t="str">
        <f t="shared" ref="X227" si="828">IF(AD227="Athlete Name","",AD227)</f>
        <v/>
      </c>
      <c r="Y227" s="46"/>
      <c r="Z227" s="76"/>
      <c r="AA227"/>
      <c r="AB227" s="82"/>
      <c r="AC227" s="45">
        <v>52</v>
      </c>
      <c r="AD227" s="60" t="s">
        <v>34</v>
      </c>
      <c r="AE227"/>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62" t="s">
        <v>7</v>
      </c>
      <c r="CO227" s="62" t="s">
        <v>7</v>
      </c>
      <c r="CP227" s="62" t="s">
        <v>7</v>
      </c>
      <c r="CQ227" s="62" t="s">
        <v>7</v>
      </c>
      <c r="CR227" s="62" t="s">
        <v>7</v>
      </c>
      <c r="CS227" s="62" t="s">
        <v>7</v>
      </c>
      <c r="CT227" s="62" t="s">
        <v>7</v>
      </c>
      <c r="CU227" s="62" t="s">
        <v>7</v>
      </c>
      <c r="CV227" s="62" t="s">
        <v>7</v>
      </c>
      <c r="CW227" s="62" t="s">
        <v>7</v>
      </c>
      <c r="CX227" s="62" t="s">
        <v>7</v>
      </c>
      <c r="CY227" s="117"/>
      <c r="CZ227" s="60" t="str">
        <f>IF(AD227="Athlete Name","",AD227)</f>
        <v/>
      </c>
      <c r="DA227" s="97"/>
      <c r="DB227" s="105"/>
    </row>
    <row r="228" spans="2:106" s="39" customFormat="1" ht="14.5" customHeight="1" x14ac:dyDescent="0.35">
      <c r="B228" s="102"/>
      <c r="C228" s="328"/>
      <c r="D228" s="47"/>
      <c r="E228" s="60"/>
      <c r="F228" s="1"/>
      <c r="G228" s="46"/>
      <c r="H228"/>
      <c r="I228" s="61" t="str">
        <f>IF(SUM(AF228:AJ228)=0,"",SUM(AF228:AJ228))</f>
        <v/>
      </c>
      <c r="J228" s="108" t="s">
        <v>12</v>
      </c>
      <c r="K228" s="45" t="str">
        <f>IFERROR(LARGE((AL228:CX228),1),"")</f>
        <v/>
      </c>
      <c r="L228" s="1" t="str">
        <f>IFERROR(LARGE((AL228:CX228),2),"")</f>
        <v/>
      </c>
      <c r="M228" s="1" t="str">
        <f>IFERROR(LARGE((AL228:CX228),3),"")</f>
        <v/>
      </c>
      <c r="N228" s="1" t="str">
        <f>IFERROR(LARGE((AL228:CX228),4),"")</f>
        <v/>
      </c>
      <c r="O228" s="46" t="str">
        <f>IFERROR(LARGE((AL228:CX228),5),"")</f>
        <v/>
      </c>
      <c r="P228" s="1"/>
      <c r="Q228" s="56"/>
      <c r="R228" s="57"/>
      <c r="S228"/>
      <c r="T228" s="5" t="str">
        <f t="shared" ref="T228" si="829">IF(U227="","",1)</f>
        <v/>
      </c>
      <c r="U228" s="126" t="str">
        <f t="shared" ref="U228" si="830">IF(U227="","",1)</f>
        <v/>
      </c>
      <c r="V228" s="6" t="str">
        <f t="shared" ref="V228" si="831">IF(U227="","",1)</f>
        <v/>
      </c>
      <c r="W228"/>
      <c r="X228" s="60"/>
      <c r="Y228" s="46"/>
      <c r="Z228" s="76"/>
      <c r="AA228"/>
      <c r="AB228" s="82"/>
      <c r="AC228" s="45"/>
      <c r="AD228" s="60"/>
      <c r="AE228"/>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45" t="s">
        <v>12</v>
      </c>
      <c r="CO228" s="45" t="s">
        <v>12</v>
      </c>
      <c r="CP228" s="45" t="s">
        <v>12</v>
      </c>
      <c r="CQ228" s="45" t="s">
        <v>12</v>
      </c>
      <c r="CR228" s="45" t="s">
        <v>12</v>
      </c>
      <c r="CS228" s="45" t="s">
        <v>12</v>
      </c>
      <c r="CT228" s="45" t="s">
        <v>12</v>
      </c>
      <c r="CU228" s="45" t="s">
        <v>12</v>
      </c>
      <c r="CV228" s="45" t="s">
        <v>12</v>
      </c>
      <c r="CW228" s="45" t="s">
        <v>12</v>
      </c>
      <c r="CX228" s="45" t="s">
        <v>12</v>
      </c>
      <c r="CY228" s="117"/>
      <c r="CZ228" s="60"/>
      <c r="DA228" s="97"/>
      <c r="DB228" s="105"/>
    </row>
    <row r="229" spans="2:106" s="39" customFormat="1" ht="8.5" customHeight="1" thickBot="1" x14ac:dyDescent="0.4">
      <c r="B229" s="102"/>
      <c r="C229" s="328"/>
      <c r="D229" s="107"/>
      <c r="E229" s="103"/>
      <c r="F229" s="115"/>
      <c r="G229" s="116"/>
      <c r="I229" s="95"/>
      <c r="K229" s="96"/>
      <c r="L229" s="93"/>
      <c r="M229" s="93"/>
      <c r="N229" s="93"/>
      <c r="O229" s="94"/>
      <c r="Q229" s="112"/>
      <c r="R229" s="113"/>
      <c r="T229" s="110" t="str">
        <f t="shared" ref="T229" si="832">IF(U227="","",1)</f>
        <v/>
      </c>
      <c r="U229" s="93" t="str">
        <f t="shared" ref="U229" si="833">IF(U227="","",1)</f>
        <v/>
      </c>
      <c r="V229" s="109" t="str">
        <f t="shared" ref="V229" si="834">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2"/>
      <c r="CY229" s="118"/>
      <c r="CZ229" s="146"/>
      <c r="DA229" s="97"/>
      <c r="DB229" s="105"/>
    </row>
    <row r="230" spans="2:106" ht="8.5" customHeight="1" thickTop="1" x14ac:dyDescent="0.35">
      <c r="B230" s="71"/>
      <c r="C230" s="327"/>
      <c r="D230" s="317"/>
      <c r="E230" s="60"/>
      <c r="F230" s="318"/>
      <c r="G230" s="319"/>
      <c r="I230" s="320"/>
      <c r="K230" s="318"/>
      <c r="L230" s="321"/>
      <c r="M230" s="321"/>
      <c r="N230" s="321"/>
      <c r="O230" s="319"/>
      <c r="P230" s="1"/>
      <c r="Q230" s="322"/>
      <c r="R230" s="323"/>
      <c r="T230" s="324" t="str">
        <f t="shared" ref="T230" si="835">IF(U231="","",1)</f>
        <v/>
      </c>
      <c r="U230" s="321" t="str">
        <f t="shared" ref="U230" si="836">IF(U231="","",1)</f>
        <v/>
      </c>
      <c r="V230" s="325" t="str">
        <f t="shared" ref="V230" si="837">IF(U231="","",1)</f>
        <v/>
      </c>
      <c r="X230" s="317"/>
      <c r="Y230" s="46"/>
      <c r="Z230" s="76"/>
      <c r="AB230" s="82"/>
      <c r="AC230" s="45"/>
      <c r="AD230" s="134"/>
      <c r="AF230" s="135"/>
      <c r="AG230" s="136"/>
      <c r="AH230" s="136"/>
      <c r="AI230" s="137"/>
      <c r="AJ230" s="138"/>
      <c r="AL230" s="143"/>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5"/>
      <c r="CY230" s="117"/>
      <c r="CZ230" s="134"/>
      <c r="DA230" s="46"/>
      <c r="DB230" s="88"/>
    </row>
    <row r="231" spans="2:106" x14ac:dyDescent="0.35">
      <c r="B231" s="71"/>
      <c r="C231" s="327" t="str">
        <f>IF(AD231="Athlete Name","",AC231)</f>
        <v/>
      </c>
      <c r="D231" s="47" t="str">
        <f t="shared" ref="D231" si="838">IF(AD231="Athlete Name","",AD231)</f>
        <v/>
      </c>
      <c r="E231" s="60"/>
      <c r="F231" s="1" t="str">
        <f>IF(COUNT(AL231:CX231)=0,"", COUNT(AL231:CX231))</f>
        <v/>
      </c>
      <c r="G231" s="46" t="str">
        <f t="shared" ref="G231" si="839">_xlfn.IFS(F231="","",F231=1,1,F231=2,2,F231=3,3,F231=4,4,F231=5,5,F231&gt;5,5)</f>
        <v/>
      </c>
      <c r="I231" s="61"/>
      <c r="J231" s="108" t="s">
        <v>7</v>
      </c>
      <c r="K231" s="45" t="str">
        <f>IFERROR(LARGE((AL231:CX231),1),"")</f>
        <v/>
      </c>
      <c r="L231" s="1" t="str">
        <f>IFERROR(LARGE((AL231:CX231),2),"")</f>
        <v/>
      </c>
      <c r="M231" s="1" t="str">
        <f>IFERROR(LARGE((AL231:CX231),3),"")</f>
        <v/>
      </c>
      <c r="N231" s="1" t="str">
        <f>IFERROR(LARGE((AL231:CX231),4),"")</f>
        <v/>
      </c>
      <c r="O231" s="46" t="str">
        <f>IFERROR(LARGE((AL231:CX231),5),"")</f>
        <v/>
      </c>
      <c r="P231" s="1"/>
      <c r="Q231" s="56" t="str">
        <f t="shared" ref="Q231" si="840">IFERROR(AVERAGEIF(K231:O231,"&gt;0"),"")</f>
        <v/>
      </c>
      <c r="R231" s="57" t="str">
        <f t="shared" ref="R231" si="841">IF(SUM(AF232:AJ232,K232:O232)=0,"",SUM(AF232:AJ232,K232:O232))</f>
        <v/>
      </c>
      <c r="T231" s="5" t="str">
        <f t="shared" ref="T231" si="842">IF(U231="","",1)</f>
        <v/>
      </c>
      <c r="U231" s="4" t="str">
        <f t="shared" ref="U231" si="843">IF(SUM(Q231:R231)=0,"",SUM(Q231:R231))</f>
        <v/>
      </c>
      <c r="V231" s="6" t="str">
        <f t="shared" ref="V231" si="844">IF(U231="","",1)</f>
        <v/>
      </c>
      <c r="X231" s="60" t="str">
        <f t="shared" ref="X231" si="845">IF(AD231="Athlete Name","",AD231)</f>
        <v/>
      </c>
      <c r="Y231" s="46"/>
      <c r="Z231" s="76"/>
      <c r="AB231" s="82"/>
      <c r="AC231" s="45">
        <v>52</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62" t="s">
        <v>7</v>
      </c>
      <c r="CO231" s="62" t="s">
        <v>7</v>
      </c>
      <c r="CP231" s="62" t="s">
        <v>7</v>
      </c>
      <c r="CQ231" s="62" t="s">
        <v>7</v>
      </c>
      <c r="CR231" s="62" t="s">
        <v>7</v>
      </c>
      <c r="CS231" s="62" t="s">
        <v>7</v>
      </c>
      <c r="CT231" s="62" t="s">
        <v>7</v>
      </c>
      <c r="CU231" s="62" t="s">
        <v>7</v>
      </c>
      <c r="CV231" s="62" t="s">
        <v>7</v>
      </c>
      <c r="CW231" s="62" t="s">
        <v>7</v>
      </c>
      <c r="CX231" s="62" t="s">
        <v>7</v>
      </c>
      <c r="CY231" s="117"/>
      <c r="CZ231" s="60" t="str">
        <f>IF(AD231="Athlete Name","",AD231)</f>
        <v/>
      </c>
      <c r="DA231" s="46">
        <v>44</v>
      </c>
      <c r="DB231" s="88"/>
    </row>
    <row r="232" spans="2:106" x14ac:dyDescent="0.35">
      <c r="B232" s="71"/>
      <c r="C232" s="327"/>
      <c r="D232" s="47"/>
      <c r="E232" s="60"/>
      <c r="G232" s="46"/>
      <c r="I232" s="61" t="str">
        <f>IF(SUM(AF232:AJ232)=0,"",SUM(AF232:AJ232))</f>
        <v/>
      </c>
      <c r="J232" s="108" t="s">
        <v>12</v>
      </c>
      <c r="K232" s="45" t="str">
        <f>IFERROR(LARGE((AL232:CX232),1),"")</f>
        <v/>
      </c>
      <c r="L232" s="1" t="str">
        <f>IFERROR(LARGE((AL232:CX232),2),"")</f>
        <v/>
      </c>
      <c r="M232" s="1" t="str">
        <f>IFERROR(LARGE((AL232:CX232),3),"")</f>
        <v/>
      </c>
      <c r="N232" s="1" t="str">
        <f>IFERROR(LARGE((AL232:CX232),4),"")</f>
        <v/>
      </c>
      <c r="O232" s="46" t="str">
        <f>IFERROR(LARGE((AL232:CX232),5),"")</f>
        <v/>
      </c>
      <c r="P232" s="1"/>
      <c r="Q232" s="56"/>
      <c r="R232" s="57"/>
      <c r="T232" s="5" t="str">
        <f t="shared" ref="T232" si="846">IF(U231="","",1)</f>
        <v/>
      </c>
      <c r="U232" s="126" t="str">
        <f t="shared" ref="U232" si="847">IF(U231="","",1)</f>
        <v/>
      </c>
      <c r="V232" s="6" t="str">
        <f t="shared" ref="V232" si="848">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45" t="s">
        <v>12</v>
      </c>
      <c r="CO232" s="45" t="s">
        <v>12</v>
      </c>
      <c r="CP232" s="45" t="s">
        <v>12</v>
      </c>
      <c r="CQ232" s="45" t="s">
        <v>12</v>
      </c>
      <c r="CR232" s="45" t="s">
        <v>12</v>
      </c>
      <c r="CS232" s="45" t="s">
        <v>12</v>
      </c>
      <c r="CT232" s="45" t="s">
        <v>12</v>
      </c>
      <c r="CU232" s="45" t="s">
        <v>12</v>
      </c>
      <c r="CV232" s="45" t="s">
        <v>12</v>
      </c>
      <c r="CW232" s="45" t="s">
        <v>12</v>
      </c>
      <c r="CX232" s="45" t="s">
        <v>12</v>
      </c>
      <c r="CY232" s="117"/>
      <c r="CZ232" s="60"/>
      <c r="DA232" s="46"/>
      <c r="DB232" s="88"/>
    </row>
    <row r="233" spans="2:106" s="39" customFormat="1" ht="8.5" customHeight="1" thickBot="1" x14ac:dyDescent="0.4">
      <c r="B233" s="102"/>
      <c r="C233" s="328"/>
      <c r="D233" s="107"/>
      <c r="E233" s="103"/>
      <c r="F233" s="115"/>
      <c r="G233" s="116"/>
      <c r="I233" s="95"/>
      <c r="K233" s="96"/>
      <c r="L233" s="93"/>
      <c r="M233" s="93"/>
      <c r="N233" s="93"/>
      <c r="O233" s="94"/>
      <c r="Q233" s="112"/>
      <c r="R233" s="113"/>
      <c r="T233" s="110" t="str">
        <f t="shared" ref="T233" si="849">IF(U231="","",1)</f>
        <v/>
      </c>
      <c r="U233" s="93" t="str">
        <f t="shared" ref="U233" si="850">IF(U231="","",1)</f>
        <v/>
      </c>
      <c r="V233" s="109" t="str">
        <f t="shared" ref="V233" si="851">IF(U231="","",1)</f>
        <v/>
      </c>
      <c r="X233" s="107"/>
      <c r="Y233" s="97"/>
      <c r="Z233" s="98"/>
      <c r="AB233" s="104"/>
      <c r="AC233" s="92"/>
      <c r="AD233" s="139"/>
      <c r="AF233" s="140"/>
      <c r="AG233" s="141"/>
      <c r="AH233" s="141"/>
      <c r="AI233" s="141"/>
      <c r="AJ233" s="142"/>
      <c r="AL233" s="140"/>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2"/>
      <c r="CY233" s="118"/>
      <c r="CZ233" s="146"/>
      <c r="DA233" s="97"/>
      <c r="DB233" s="105"/>
    </row>
    <row r="234" spans="2:106" s="39" customFormat="1" ht="8.5" customHeight="1" thickTop="1" x14ac:dyDescent="0.35">
      <c r="B234" s="102"/>
      <c r="C234" s="328"/>
      <c r="D234" s="317"/>
      <c r="E234" s="60"/>
      <c r="F234" s="318"/>
      <c r="G234" s="319"/>
      <c r="H234"/>
      <c r="I234" s="320"/>
      <c r="J234"/>
      <c r="K234" s="318"/>
      <c r="L234" s="321"/>
      <c r="M234" s="321"/>
      <c r="N234" s="321"/>
      <c r="O234" s="319"/>
      <c r="P234" s="1"/>
      <c r="Q234" s="322"/>
      <c r="R234" s="323"/>
      <c r="S234"/>
      <c r="T234" s="324" t="str">
        <f t="shared" ref="T234" si="852">IF(U235="","",1)</f>
        <v/>
      </c>
      <c r="U234" s="321" t="str">
        <f t="shared" ref="U234" si="853">IF(U235="","",1)</f>
        <v/>
      </c>
      <c r="V234" s="325" t="str">
        <f t="shared" ref="V234" si="854">IF(U235="","",1)</f>
        <v/>
      </c>
      <c r="W234"/>
      <c r="X234" s="317"/>
      <c r="Y234" s="46"/>
      <c r="Z234" s="76"/>
      <c r="AA234"/>
      <c r="AB234" s="82"/>
      <c r="AC234" s="45"/>
      <c r="AD234" s="134"/>
      <c r="AE234"/>
      <c r="AF234" s="135"/>
      <c r="AG234" s="136"/>
      <c r="AH234" s="136"/>
      <c r="AI234" s="137"/>
      <c r="AJ234" s="138"/>
      <c r="AK234"/>
      <c r="AL234" s="143"/>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5"/>
      <c r="CY234" s="117"/>
      <c r="CZ234" s="134"/>
      <c r="DA234" s="97"/>
      <c r="DB234" s="105"/>
    </row>
    <row r="235" spans="2:106" s="39" customFormat="1" ht="14.5" customHeight="1" x14ac:dyDescent="0.35">
      <c r="B235" s="102"/>
      <c r="C235" s="327" t="str">
        <f>IF(AD235="Athlete Name","",AC235)</f>
        <v/>
      </c>
      <c r="D235" s="47" t="str">
        <f t="shared" ref="D235" si="855">IF(AD235="Athlete Name","",AD235)</f>
        <v/>
      </c>
      <c r="E235" s="60"/>
      <c r="F235" s="1" t="str">
        <f>IF(COUNT(AL235:CX235)=0,"", COUNT(AL235:CX235))</f>
        <v/>
      </c>
      <c r="G235" s="46" t="str">
        <f t="shared" ref="G235" si="856">_xlfn.IFS(F235="","",F235=1,1,F235=2,2,F235=3,3,F235=4,4,F235=5,5,F235&gt;5,5)</f>
        <v/>
      </c>
      <c r="H235"/>
      <c r="I235" s="61"/>
      <c r="J235" s="108" t="s">
        <v>7</v>
      </c>
      <c r="K235" s="45" t="str">
        <f>IFERROR(LARGE((AL235:CX235),1),"")</f>
        <v/>
      </c>
      <c r="L235" s="1" t="str">
        <f>IFERROR(LARGE((AL235:CX235),2),"")</f>
        <v/>
      </c>
      <c r="M235" s="1" t="str">
        <f>IFERROR(LARGE((AL235:CX235),3),"")</f>
        <v/>
      </c>
      <c r="N235" s="1" t="str">
        <f>IFERROR(LARGE((AL235:CX235),4),"")</f>
        <v/>
      </c>
      <c r="O235" s="46" t="str">
        <f>IFERROR(LARGE((AL235:CX235),5),"")</f>
        <v/>
      </c>
      <c r="P235" s="1"/>
      <c r="Q235" s="56" t="str">
        <f t="shared" ref="Q235" si="857">IFERROR(AVERAGEIF(K235:O235,"&gt;0"),"")</f>
        <v/>
      </c>
      <c r="R235" s="57" t="str">
        <f t="shared" ref="R235" si="858">IF(SUM(AF236:AJ236,K236:O236)=0,"",SUM(AF236:AJ236,K236:O236))</f>
        <v/>
      </c>
      <c r="S235"/>
      <c r="T235" s="5" t="str">
        <f t="shared" ref="T235" si="859">IF(U235="","",1)</f>
        <v/>
      </c>
      <c r="U235" s="4" t="str">
        <f t="shared" ref="U235" si="860">IF(SUM(Q235:R235)=0,"",SUM(Q235:R235))</f>
        <v/>
      </c>
      <c r="V235" s="6" t="str">
        <f t="shared" ref="V235" si="861">IF(U235="","",1)</f>
        <v/>
      </c>
      <c r="W235"/>
      <c r="X235" s="60" t="str">
        <f t="shared" ref="X235" si="862">IF(AD235="Athlete Name","",AD235)</f>
        <v/>
      </c>
      <c r="Y235" s="46"/>
      <c r="Z235" s="76"/>
      <c r="AA235"/>
      <c r="AB235" s="82"/>
      <c r="AC235" s="45">
        <v>52</v>
      </c>
      <c r="AD235" s="60" t="s">
        <v>34</v>
      </c>
      <c r="AE235"/>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62" t="s">
        <v>7</v>
      </c>
      <c r="CO235" s="62" t="s">
        <v>7</v>
      </c>
      <c r="CP235" s="62" t="s">
        <v>7</v>
      </c>
      <c r="CQ235" s="62" t="s">
        <v>7</v>
      </c>
      <c r="CR235" s="62" t="s">
        <v>7</v>
      </c>
      <c r="CS235" s="62" t="s">
        <v>7</v>
      </c>
      <c r="CT235" s="62" t="s">
        <v>7</v>
      </c>
      <c r="CU235" s="62" t="s">
        <v>7</v>
      </c>
      <c r="CV235" s="62" t="s">
        <v>7</v>
      </c>
      <c r="CW235" s="62" t="s">
        <v>7</v>
      </c>
      <c r="CX235" s="62" t="s">
        <v>7</v>
      </c>
      <c r="CY235" s="117"/>
      <c r="CZ235" s="60" t="str">
        <f>IF(AD235="Athlete Name","",AD235)</f>
        <v/>
      </c>
      <c r="DA235" s="97"/>
      <c r="DB235" s="105"/>
    </row>
    <row r="236" spans="2:106" s="39" customFormat="1" ht="14.5" customHeight="1" x14ac:dyDescent="0.35">
      <c r="B236" s="102"/>
      <c r="C236" s="328"/>
      <c r="D236" s="47"/>
      <c r="E236" s="60"/>
      <c r="F236" s="1"/>
      <c r="G236" s="46"/>
      <c r="H236"/>
      <c r="I236" s="61" t="str">
        <f>IF(SUM(AF236:AJ236)=0,"",SUM(AF236:AJ236))</f>
        <v/>
      </c>
      <c r="J236" s="108" t="s">
        <v>12</v>
      </c>
      <c r="K236" s="45" t="str">
        <f>IFERROR(LARGE((AL236:CX236),1),"")</f>
        <v/>
      </c>
      <c r="L236" s="1" t="str">
        <f>IFERROR(LARGE((AL236:CX236),2),"")</f>
        <v/>
      </c>
      <c r="M236" s="1" t="str">
        <f>IFERROR(LARGE((AL236:CX236),3),"")</f>
        <v/>
      </c>
      <c r="N236" s="1" t="str">
        <f>IFERROR(LARGE((AL236:CX236),4),"")</f>
        <v/>
      </c>
      <c r="O236" s="46" t="str">
        <f>IFERROR(LARGE((AL236:CX236),5),"")</f>
        <v/>
      </c>
      <c r="P236" s="1"/>
      <c r="Q236" s="56"/>
      <c r="R236" s="57"/>
      <c r="S236"/>
      <c r="T236" s="5" t="str">
        <f t="shared" ref="T236" si="863">IF(U235="","",1)</f>
        <v/>
      </c>
      <c r="U236" s="126" t="str">
        <f t="shared" ref="U236" si="864">IF(U235="","",1)</f>
        <v/>
      </c>
      <c r="V236" s="6" t="str">
        <f t="shared" ref="V236" si="865">IF(U235="","",1)</f>
        <v/>
      </c>
      <c r="W236"/>
      <c r="X236" s="60"/>
      <c r="Y236" s="46"/>
      <c r="Z236" s="76"/>
      <c r="AA236"/>
      <c r="AB236" s="82"/>
      <c r="AC236" s="45"/>
      <c r="AD236" s="60"/>
      <c r="AE236"/>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45" t="s">
        <v>12</v>
      </c>
      <c r="CO236" s="45" t="s">
        <v>12</v>
      </c>
      <c r="CP236" s="45" t="s">
        <v>12</v>
      </c>
      <c r="CQ236" s="45" t="s">
        <v>12</v>
      </c>
      <c r="CR236" s="45" t="s">
        <v>12</v>
      </c>
      <c r="CS236" s="45" t="s">
        <v>12</v>
      </c>
      <c r="CT236" s="45" t="s">
        <v>12</v>
      </c>
      <c r="CU236" s="45" t="s">
        <v>12</v>
      </c>
      <c r="CV236" s="45" t="s">
        <v>12</v>
      </c>
      <c r="CW236" s="45" t="s">
        <v>12</v>
      </c>
      <c r="CX236" s="45" t="s">
        <v>12</v>
      </c>
      <c r="CY236" s="117"/>
      <c r="CZ236" s="60"/>
      <c r="DA236" s="97"/>
      <c r="DB236" s="105"/>
    </row>
    <row r="237" spans="2:106"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66">IF(U235="","",1)</f>
        <v/>
      </c>
      <c r="U237" s="93" t="str">
        <f t="shared" ref="U237" si="867">IF(U235="","",1)</f>
        <v/>
      </c>
      <c r="V237" s="109" t="str">
        <f t="shared" ref="V237" si="86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2"/>
      <c r="CY237" s="118"/>
      <c r="CZ237" s="146"/>
      <c r="DA237" s="97"/>
      <c r="DB237" s="105"/>
    </row>
    <row r="238" spans="2:106" ht="8.5" customHeight="1" thickTop="1" x14ac:dyDescent="0.35">
      <c r="B238" s="71"/>
      <c r="C238" s="327"/>
      <c r="D238" s="317"/>
      <c r="E238" s="60"/>
      <c r="F238" s="318"/>
      <c r="G238" s="319"/>
      <c r="I238" s="320"/>
      <c r="K238" s="318"/>
      <c r="L238" s="321"/>
      <c r="M238" s="321"/>
      <c r="N238" s="321"/>
      <c r="O238" s="319"/>
      <c r="P238" s="1"/>
      <c r="Q238" s="322"/>
      <c r="R238" s="323"/>
      <c r="T238" s="324" t="str">
        <f t="shared" ref="T238" si="869">IF(U239="","",1)</f>
        <v/>
      </c>
      <c r="U238" s="321" t="str">
        <f t="shared" ref="U238" si="870">IF(U239="","",1)</f>
        <v/>
      </c>
      <c r="V238" s="325" t="str">
        <f t="shared" ref="V238" si="871">IF(U239="","",1)</f>
        <v/>
      </c>
      <c r="X238" s="317"/>
      <c r="Y238" s="46"/>
      <c r="Z238" s="76"/>
      <c r="AB238" s="82"/>
      <c r="AC238" s="45"/>
      <c r="AD238" s="134"/>
      <c r="AF238" s="135"/>
      <c r="AG238" s="136"/>
      <c r="AH238" s="136"/>
      <c r="AI238" s="137"/>
      <c r="AJ238" s="138"/>
      <c r="AL238" s="143"/>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5"/>
      <c r="CY238" s="117"/>
      <c r="CZ238" s="134"/>
      <c r="DA238" s="46"/>
      <c r="DB238" s="88"/>
    </row>
    <row r="239" spans="2:106" x14ac:dyDescent="0.35">
      <c r="B239" s="71"/>
      <c r="C239" s="327" t="str">
        <f>IF(AD239="Athlete Name","",AC239)</f>
        <v/>
      </c>
      <c r="D239" s="47" t="str">
        <f t="shared" ref="D239" si="872">IF(AD239="Athlete Name","",AD239)</f>
        <v/>
      </c>
      <c r="E239" s="60"/>
      <c r="F239" s="1" t="str">
        <f>IF(COUNT(AL239:CX239)=0,"", COUNT(AL239:CX239))</f>
        <v/>
      </c>
      <c r="G239" s="46" t="str">
        <f t="shared" ref="G239" si="873">_xlfn.IFS(F239="","",F239=1,1,F239=2,2,F239=3,3,F239=4,4,F239=5,5,F239&gt;5,5)</f>
        <v/>
      </c>
      <c r="I239" s="61"/>
      <c r="J239" s="108" t="s">
        <v>7</v>
      </c>
      <c r="K239" s="45" t="str">
        <f>IFERROR(LARGE((AL239:CX239),1),"")</f>
        <v/>
      </c>
      <c r="L239" s="1" t="str">
        <f>IFERROR(LARGE((AL239:CX239),2),"")</f>
        <v/>
      </c>
      <c r="M239" s="1" t="str">
        <f>IFERROR(LARGE((AL239:CX239),3),"")</f>
        <v/>
      </c>
      <c r="N239" s="1" t="str">
        <f>IFERROR(LARGE((AL239:CX239),4),"")</f>
        <v/>
      </c>
      <c r="O239" s="46" t="str">
        <f>IFERROR(LARGE((AL239:CX239),5),"")</f>
        <v/>
      </c>
      <c r="P239" s="1"/>
      <c r="Q239" s="56" t="str">
        <f t="shared" ref="Q239" si="874">IFERROR(AVERAGEIF(K239:O239,"&gt;0"),"")</f>
        <v/>
      </c>
      <c r="R239" s="57" t="str">
        <f t="shared" ref="R239" si="875">IF(SUM(AF240:AJ240,K240:O240)=0,"",SUM(AF240:AJ240,K240:O240))</f>
        <v/>
      </c>
      <c r="T239" s="5" t="str">
        <f t="shared" ref="T239" si="876">IF(U239="","",1)</f>
        <v/>
      </c>
      <c r="U239" s="4" t="str">
        <f t="shared" ref="U239" si="877">IF(SUM(Q239:R239)=0,"",SUM(Q239:R239))</f>
        <v/>
      </c>
      <c r="V239" s="6" t="str">
        <f t="shared" ref="V239" si="878">IF(U239="","",1)</f>
        <v/>
      </c>
      <c r="X239" s="60" t="str">
        <f t="shared" ref="X239" si="879">IF(AD239="Athlete Name","",AD239)</f>
        <v/>
      </c>
      <c r="Y239" s="46"/>
      <c r="Z239" s="76"/>
      <c r="AB239" s="82"/>
      <c r="AC239" s="45">
        <v>52</v>
      </c>
      <c r="AD239" s="60" t="s">
        <v>34</v>
      </c>
      <c r="AF239" s="45"/>
      <c r="AG239" s="1"/>
      <c r="AH239" s="1"/>
      <c r="AI239" s="1"/>
      <c r="AJ239" s="46"/>
      <c r="AK239" s="108"/>
      <c r="AL239" s="62" t="s">
        <v>7</v>
      </c>
      <c r="AM239" s="62" t="s">
        <v>7</v>
      </c>
      <c r="AN239" s="62" t="s">
        <v>7</v>
      </c>
      <c r="AO239" s="62" t="s">
        <v>7</v>
      </c>
      <c r="AP239" s="62" t="s">
        <v>7</v>
      </c>
      <c r="AQ239" s="62" t="s">
        <v>7</v>
      </c>
      <c r="AR239" s="62" t="s">
        <v>7</v>
      </c>
      <c r="AS239" s="62" t="s">
        <v>7</v>
      </c>
      <c r="AT239" s="62" t="s">
        <v>7</v>
      </c>
      <c r="AU239" s="62" t="s">
        <v>7</v>
      </c>
      <c r="AV239" s="62" t="s">
        <v>7</v>
      </c>
      <c r="AW239" s="62" t="s">
        <v>7</v>
      </c>
      <c r="AX239" s="62" t="s">
        <v>7</v>
      </c>
      <c r="AY239" s="62" t="s">
        <v>7</v>
      </c>
      <c r="AZ239" s="62" t="s">
        <v>7</v>
      </c>
      <c r="BA239" s="62" t="s">
        <v>7</v>
      </c>
      <c r="BB239" s="62" t="s">
        <v>7</v>
      </c>
      <c r="BC239" s="62" t="s">
        <v>7</v>
      </c>
      <c r="BD239" s="62" t="s">
        <v>7</v>
      </c>
      <c r="BE239" s="62" t="s">
        <v>7</v>
      </c>
      <c r="BF239" s="62" t="s">
        <v>7</v>
      </c>
      <c r="BG239" s="62" t="s">
        <v>7</v>
      </c>
      <c r="BH239" s="62" t="s">
        <v>7</v>
      </c>
      <c r="BI239" s="62" t="s">
        <v>7</v>
      </c>
      <c r="BJ239" s="62" t="s">
        <v>7</v>
      </c>
      <c r="BK239" s="62" t="s">
        <v>7</v>
      </c>
      <c r="BL239" s="62" t="s">
        <v>7</v>
      </c>
      <c r="BM239" s="62" t="s">
        <v>7</v>
      </c>
      <c r="BN239" s="62" t="s">
        <v>7</v>
      </c>
      <c r="BO239" s="62" t="s">
        <v>7</v>
      </c>
      <c r="BP239" s="62" t="s">
        <v>7</v>
      </c>
      <c r="BQ239" s="62" t="s">
        <v>7</v>
      </c>
      <c r="BR239" s="62" t="s">
        <v>7</v>
      </c>
      <c r="BS239" s="62" t="s">
        <v>7</v>
      </c>
      <c r="BT239" s="62" t="s">
        <v>7</v>
      </c>
      <c r="BU239" s="62" t="s">
        <v>7</v>
      </c>
      <c r="BV239" s="62" t="s">
        <v>7</v>
      </c>
      <c r="BW239" s="62" t="s">
        <v>7</v>
      </c>
      <c r="BX239" s="62" t="s">
        <v>7</v>
      </c>
      <c r="BY239" s="62" t="s">
        <v>7</v>
      </c>
      <c r="BZ239" s="62" t="s">
        <v>7</v>
      </c>
      <c r="CA239" s="62" t="s">
        <v>7</v>
      </c>
      <c r="CB239" s="62" t="s">
        <v>7</v>
      </c>
      <c r="CC239" s="62" t="s">
        <v>7</v>
      </c>
      <c r="CD239" s="62" t="s">
        <v>7</v>
      </c>
      <c r="CE239" s="62" t="s">
        <v>7</v>
      </c>
      <c r="CF239" s="62" t="s">
        <v>7</v>
      </c>
      <c r="CG239" s="62" t="s">
        <v>7</v>
      </c>
      <c r="CH239" s="62" t="s">
        <v>7</v>
      </c>
      <c r="CI239" s="62" t="s">
        <v>7</v>
      </c>
      <c r="CJ239" s="62" t="s">
        <v>7</v>
      </c>
      <c r="CK239" s="62" t="s">
        <v>7</v>
      </c>
      <c r="CL239" s="62" t="s">
        <v>7</v>
      </c>
      <c r="CM239" s="62" t="s">
        <v>7</v>
      </c>
      <c r="CN239" s="62" t="s">
        <v>7</v>
      </c>
      <c r="CO239" s="62" t="s">
        <v>7</v>
      </c>
      <c r="CP239" s="62" t="s">
        <v>7</v>
      </c>
      <c r="CQ239" s="62" t="s">
        <v>7</v>
      </c>
      <c r="CR239" s="62" t="s">
        <v>7</v>
      </c>
      <c r="CS239" s="62" t="s">
        <v>7</v>
      </c>
      <c r="CT239" s="62" t="s">
        <v>7</v>
      </c>
      <c r="CU239" s="62" t="s">
        <v>7</v>
      </c>
      <c r="CV239" s="62" t="s">
        <v>7</v>
      </c>
      <c r="CW239" s="62" t="s">
        <v>7</v>
      </c>
      <c r="CX239" s="62" t="s">
        <v>7</v>
      </c>
      <c r="CY239" s="117"/>
      <c r="CZ239" s="60" t="str">
        <f>IF(AD239="Athlete Name","",AD239)</f>
        <v/>
      </c>
      <c r="DA239" s="46">
        <v>44</v>
      </c>
      <c r="DB239" s="88"/>
    </row>
    <row r="240" spans="2:106" x14ac:dyDescent="0.35">
      <c r="B240" s="71"/>
      <c r="C240" s="327"/>
      <c r="D240" s="47"/>
      <c r="E240" s="60"/>
      <c r="G240" s="46"/>
      <c r="I240" s="61" t="str">
        <f>IF(SUM(AF240:AJ240)=0,"",SUM(AF240:AJ240))</f>
        <v/>
      </c>
      <c r="J240" s="108" t="s">
        <v>12</v>
      </c>
      <c r="K240" s="45" t="str">
        <f>IFERROR(LARGE((AL240:CX240),1),"")</f>
        <v/>
      </c>
      <c r="L240" s="1" t="str">
        <f>IFERROR(LARGE((AL240:CX240),2),"")</f>
        <v/>
      </c>
      <c r="M240" s="1" t="str">
        <f>IFERROR(LARGE((AL240:CX240),3),"")</f>
        <v/>
      </c>
      <c r="N240" s="1" t="str">
        <f>IFERROR(LARGE((AL240:CX240),4),"")</f>
        <v/>
      </c>
      <c r="O240" s="46" t="str">
        <f>IFERROR(LARGE((AL240:CX240),5),"")</f>
        <v/>
      </c>
      <c r="P240" s="1"/>
      <c r="Q240" s="56"/>
      <c r="R240" s="57"/>
      <c r="T240" s="5" t="str">
        <f t="shared" ref="T240" si="880">IF(U239="","",1)</f>
        <v/>
      </c>
      <c r="U240" s="126" t="str">
        <f t="shared" ref="U240" si="881">IF(U239="","",1)</f>
        <v/>
      </c>
      <c r="V240" s="6" t="str">
        <f t="shared" ref="V240" si="882">IF(U239="","",1)</f>
        <v/>
      </c>
      <c r="X240" s="60"/>
      <c r="Y240" s="46"/>
      <c r="Z240" s="76"/>
      <c r="AB240" s="82"/>
      <c r="AC240" s="45"/>
      <c r="AD240" s="60"/>
      <c r="AF240" s="45" t="s">
        <v>12</v>
      </c>
      <c r="AG240" s="1" t="s">
        <v>12</v>
      </c>
      <c r="AH240" s="1" t="s">
        <v>12</v>
      </c>
      <c r="AI240" s="1" t="s">
        <v>12</v>
      </c>
      <c r="AJ240" s="46" t="s">
        <v>12</v>
      </c>
      <c r="AK240" s="108"/>
      <c r="AL240" s="45" t="s">
        <v>12</v>
      </c>
      <c r="AM240" s="45" t="s">
        <v>12</v>
      </c>
      <c r="AN240" s="45" t="s">
        <v>12</v>
      </c>
      <c r="AO240" s="45" t="s">
        <v>12</v>
      </c>
      <c r="AP240" s="45" t="s">
        <v>12</v>
      </c>
      <c r="AQ240" s="45" t="s">
        <v>12</v>
      </c>
      <c r="AR240" s="45" t="s">
        <v>12</v>
      </c>
      <c r="AS240" s="45" t="s">
        <v>12</v>
      </c>
      <c r="AT240" s="45" t="s">
        <v>12</v>
      </c>
      <c r="AU240" s="45" t="s">
        <v>12</v>
      </c>
      <c r="AV240" s="45" t="s">
        <v>12</v>
      </c>
      <c r="AW240" s="45" t="s">
        <v>12</v>
      </c>
      <c r="AX240" s="45" t="s">
        <v>12</v>
      </c>
      <c r="AY240" s="45" t="s">
        <v>12</v>
      </c>
      <c r="AZ240" s="45" t="s">
        <v>12</v>
      </c>
      <c r="BA240" s="45" t="s">
        <v>12</v>
      </c>
      <c r="BB240" s="45" t="s">
        <v>12</v>
      </c>
      <c r="BC240" s="45" t="s">
        <v>12</v>
      </c>
      <c r="BD240" s="45" t="s">
        <v>12</v>
      </c>
      <c r="BE240" s="45" t="s">
        <v>12</v>
      </c>
      <c r="BF240" s="45" t="s">
        <v>12</v>
      </c>
      <c r="BG240" s="45" t="s">
        <v>12</v>
      </c>
      <c r="BH240" s="45" t="s">
        <v>12</v>
      </c>
      <c r="BI240" s="45" t="s">
        <v>12</v>
      </c>
      <c r="BJ240" s="45" t="s">
        <v>12</v>
      </c>
      <c r="BK240" s="45" t="s">
        <v>12</v>
      </c>
      <c r="BL240" s="45" t="s">
        <v>12</v>
      </c>
      <c r="BM240" s="45" t="s">
        <v>12</v>
      </c>
      <c r="BN240" s="45" t="s">
        <v>12</v>
      </c>
      <c r="BO240" s="45" t="s">
        <v>12</v>
      </c>
      <c r="BP240" s="45" t="s">
        <v>12</v>
      </c>
      <c r="BQ240" s="45" t="s">
        <v>12</v>
      </c>
      <c r="BR240" s="45" t="s">
        <v>12</v>
      </c>
      <c r="BS240" s="45" t="s">
        <v>12</v>
      </c>
      <c r="BT240" s="45" t="s">
        <v>12</v>
      </c>
      <c r="BU240" s="45" t="s">
        <v>12</v>
      </c>
      <c r="BV240" s="45" t="s">
        <v>12</v>
      </c>
      <c r="BW240" s="45" t="s">
        <v>12</v>
      </c>
      <c r="BX240" s="45" t="s">
        <v>12</v>
      </c>
      <c r="BY240" s="45" t="s">
        <v>12</v>
      </c>
      <c r="BZ240" s="45" t="s">
        <v>12</v>
      </c>
      <c r="CA240" s="45" t="s">
        <v>12</v>
      </c>
      <c r="CB240" s="45" t="s">
        <v>12</v>
      </c>
      <c r="CC240" s="45" t="s">
        <v>12</v>
      </c>
      <c r="CD240" s="45" t="s">
        <v>12</v>
      </c>
      <c r="CE240" s="45" t="s">
        <v>12</v>
      </c>
      <c r="CF240" s="45" t="s">
        <v>12</v>
      </c>
      <c r="CG240" s="45" t="s">
        <v>12</v>
      </c>
      <c r="CH240" s="45" t="s">
        <v>12</v>
      </c>
      <c r="CI240" s="45" t="s">
        <v>12</v>
      </c>
      <c r="CJ240" s="45" t="s">
        <v>12</v>
      </c>
      <c r="CK240" s="45" t="s">
        <v>12</v>
      </c>
      <c r="CL240" s="45" t="s">
        <v>12</v>
      </c>
      <c r="CM240" s="45" t="s">
        <v>12</v>
      </c>
      <c r="CN240" s="45" t="s">
        <v>12</v>
      </c>
      <c r="CO240" s="45" t="s">
        <v>12</v>
      </c>
      <c r="CP240" s="45" t="s">
        <v>12</v>
      </c>
      <c r="CQ240" s="45" t="s">
        <v>12</v>
      </c>
      <c r="CR240" s="45" t="s">
        <v>12</v>
      </c>
      <c r="CS240" s="45" t="s">
        <v>12</v>
      </c>
      <c r="CT240" s="45" t="s">
        <v>12</v>
      </c>
      <c r="CU240" s="45" t="s">
        <v>12</v>
      </c>
      <c r="CV240" s="45" t="s">
        <v>12</v>
      </c>
      <c r="CW240" s="45" t="s">
        <v>12</v>
      </c>
      <c r="CX240" s="45" t="s">
        <v>12</v>
      </c>
      <c r="CY240" s="117"/>
      <c r="CZ240" s="60"/>
      <c r="DA240" s="46"/>
      <c r="DB240" s="88"/>
    </row>
    <row r="241" spans="2:106" s="39" customFormat="1" ht="8.5" customHeight="1" thickBot="1" x14ac:dyDescent="0.4">
      <c r="B241" s="102"/>
      <c r="C241" s="328"/>
      <c r="D241" s="107"/>
      <c r="E241" s="103"/>
      <c r="F241" s="115"/>
      <c r="G241" s="116"/>
      <c r="I241" s="95"/>
      <c r="K241" s="96"/>
      <c r="L241" s="93"/>
      <c r="M241" s="93"/>
      <c r="N241" s="93"/>
      <c r="O241" s="94"/>
      <c r="Q241" s="112"/>
      <c r="R241" s="113"/>
      <c r="T241" s="110" t="str">
        <f t="shared" ref="T241" si="883">IF(U239="","",1)</f>
        <v/>
      </c>
      <c r="U241" s="93" t="str">
        <f t="shared" ref="U241" si="884">IF(U239="","",1)</f>
        <v/>
      </c>
      <c r="V241" s="109" t="str">
        <f t="shared" ref="V241" si="885">IF(U239="","",1)</f>
        <v/>
      </c>
      <c r="X241" s="107"/>
      <c r="Y241" s="97"/>
      <c r="Z241" s="98"/>
      <c r="AB241" s="104"/>
      <c r="AC241" s="92"/>
      <c r="AD241" s="139"/>
      <c r="AF241" s="140"/>
      <c r="AG241" s="141"/>
      <c r="AH241" s="141"/>
      <c r="AI241" s="141"/>
      <c r="AJ241" s="142"/>
      <c r="AL241" s="140"/>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1"/>
      <c r="CV241" s="141"/>
      <c r="CW241" s="141"/>
      <c r="CX241" s="142"/>
      <c r="CY241" s="118"/>
      <c r="CZ241" s="146"/>
      <c r="DA241" s="97"/>
      <c r="DB241" s="105"/>
    </row>
    <row r="242" spans="2:106" ht="15" thickTop="1" x14ac:dyDescent="0.35">
      <c r="B242" s="71"/>
      <c r="C242" s="326" t="s">
        <v>0</v>
      </c>
      <c r="D242" s="3" t="s">
        <v>34</v>
      </c>
      <c r="E242" s="3"/>
      <c r="F242" s="3" t="s">
        <v>2</v>
      </c>
      <c r="G242" s="3" t="s">
        <v>1</v>
      </c>
      <c r="H242" s="3"/>
      <c r="I242" s="3" t="s">
        <v>13</v>
      </c>
      <c r="K242" s="3">
        <v>1</v>
      </c>
      <c r="L242" s="3">
        <v>2</v>
      </c>
      <c r="M242" s="3">
        <v>3</v>
      </c>
      <c r="N242" s="3">
        <v>4</v>
      </c>
      <c r="O242" s="3">
        <v>5</v>
      </c>
      <c r="Q242" s="3" t="s">
        <v>6</v>
      </c>
      <c r="R242" s="3" t="s">
        <v>37</v>
      </c>
      <c r="T242" s="122"/>
      <c r="U242" s="122" t="s">
        <v>4</v>
      </c>
      <c r="V242" s="14"/>
      <c r="X242" s="3" t="s">
        <v>34</v>
      </c>
      <c r="Y242" s="66"/>
      <c r="Z242" s="75"/>
      <c r="AB242" s="82"/>
      <c r="AC242" s="58" t="s">
        <v>0</v>
      </c>
      <c r="AD242" s="3" t="s">
        <v>34</v>
      </c>
      <c r="AF242" s="348" t="s">
        <v>9</v>
      </c>
      <c r="AG242" s="348"/>
      <c r="AH242" s="348"/>
      <c r="AI242" s="348"/>
      <c r="AJ242" s="348"/>
      <c r="AL242" s="3">
        <f t="shared" ref="AL242" si="886">AL13</f>
        <v>0</v>
      </c>
      <c r="AM242" s="3">
        <f t="shared" ref="AM242:AU242" si="887">AM13</f>
        <v>2022</v>
      </c>
      <c r="AN242" s="3">
        <f t="shared" si="887"/>
        <v>2022</v>
      </c>
      <c r="AO242" s="3">
        <f t="shared" si="887"/>
        <v>2022</v>
      </c>
      <c r="AP242" s="3">
        <f t="shared" si="887"/>
        <v>2022</v>
      </c>
      <c r="AQ242" s="3">
        <f t="shared" si="887"/>
        <v>2023</v>
      </c>
      <c r="AR242" s="3">
        <f t="shared" si="887"/>
        <v>2023</v>
      </c>
      <c r="AS242" s="3">
        <f t="shared" ref="AS242:AT242" si="888">AS13</f>
        <v>2023</v>
      </c>
      <c r="AT242" s="3">
        <f t="shared" si="888"/>
        <v>2023</v>
      </c>
      <c r="AU242" s="3">
        <f t="shared" si="887"/>
        <v>2023</v>
      </c>
      <c r="AV242" s="3">
        <f>AV13</f>
        <v>2023</v>
      </c>
      <c r="AW242" s="3">
        <f t="shared" ref="AW242" si="889">AW13</f>
        <v>2023</v>
      </c>
      <c r="AX242" s="3">
        <f t="shared" ref="AX242:AZ242" si="890">AX13</f>
        <v>2023</v>
      </c>
      <c r="AY242" s="3">
        <f t="shared" si="890"/>
        <v>2023</v>
      </c>
      <c r="AZ242" s="3">
        <f t="shared" si="890"/>
        <v>2023</v>
      </c>
      <c r="BA242" s="3">
        <f t="shared" ref="BA242:BP242" si="891">BA13</f>
        <v>2023</v>
      </c>
      <c r="BB242" s="3">
        <f t="shared" si="891"/>
        <v>2023</v>
      </c>
      <c r="BC242" s="3">
        <f t="shared" si="891"/>
        <v>2023</v>
      </c>
      <c r="BD242" s="3">
        <f t="shared" si="891"/>
        <v>2023</v>
      </c>
      <c r="BE242" s="3">
        <f t="shared" si="891"/>
        <v>2023</v>
      </c>
      <c r="BF242" s="3">
        <f t="shared" si="891"/>
        <v>2023</v>
      </c>
      <c r="BG242" s="3">
        <f t="shared" ref="BG242:BH242" si="892">BG13</f>
        <v>2023</v>
      </c>
      <c r="BH242" s="3">
        <f t="shared" si="892"/>
        <v>2023</v>
      </c>
      <c r="BI242" s="3">
        <f t="shared" ref="BI242:BO242" si="893">BI13</f>
        <v>2023</v>
      </c>
      <c r="BJ242" s="3">
        <f t="shared" si="893"/>
        <v>2023</v>
      </c>
      <c r="BK242" s="3">
        <f t="shared" si="893"/>
        <v>2023</v>
      </c>
      <c r="BL242" s="3">
        <f t="shared" si="893"/>
        <v>2023</v>
      </c>
      <c r="BM242" s="3">
        <f t="shared" si="893"/>
        <v>2023</v>
      </c>
      <c r="BN242" s="3">
        <f t="shared" si="893"/>
        <v>2023</v>
      </c>
      <c r="BO242" s="3">
        <f t="shared" si="893"/>
        <v>2023</v>
      </c>
      <c r="BP242" s="3">
        <f t="shared" si="891"/>
        <v>2023</v>
      </c>
      <c r="BQ242" s="3">
        <f t="shared" ref="BQ242:BT242" si="894">BQ13</f>
        <v>2023</v>
      </c>
      <c r="BR242" s="3">
        <f t="shared" ref="BR242:BS242" si="895">BR13</f>
        <v>2023</v>
      </c>
      <c r="BS242" s="3">
        <f t="shared" si="895"/>
        <v>2023</v>
      </c>
      <c r="BT242" s="3">
        <f t="shared" si="894"/>
        <v>2023</v>
      </c>
      <c r="BU242" s="3">
        <f t="shared" ref="BU242:BV242" si="896">BU13</f>
        <v>2023</v>
      </c>
      <c r="BV242" s="3">
        <f t="shared" si="896"/>
        <v>2023</v>
      </c>
      <c r="BW242" s="3">
        <f t="shared" ref="BW242:CC242" si="897">BW13</f>
        <v>2023</v>
      </c>
      <c r="BX242" s="3">
        <f t="shared" si="897"/>
        <v>2023</v>
      </c>
      <c r="BY242" s="3">
        <f t="shared" si="897"/>
        <v>2023</v>
      </c>
      <c r="BZ242" s="3">
        <f t="shared" si="897"/>
        <v>2023</v>
      </c>
      <c r="CA242" s="3">
        <f t="shared" si="897"/>
        <v>2023</v>
      </c>
      <c r="CB242" s="3">
        <f t="shared" si="897"/>
        <v>2023</v>
      </c>
      <c r="CC242" s="3">
        <f t="shared" si="897"/>
        <v>2023</v>
      </c>
      <c r="CD242" s="3">
        <f t="shared" ref="CD242:CX244" si="898">CD13</f>
        <v>2023</v>
      </c>
      <c r="CE242" s="3">
        <f t="shared" ref="CE242:CG242" si="899">CE13</f>
        <v>2023</v>
      </c>
      <c r="CF242" s="3">
        <f t="shared" si="899"/>
        <v>2023</v>
      </c>
      <c r="CG242" s="3">
        <f t="shared" si="899"/>
        <v>2023</v>
      </c>
      <c r="CH242" s="3">
        <f t="shared" ref="CH242:CN242" si="900">CH13</f>
        <v>2023</v>
      </c>
      <c r="CI242" s="3">
        <f t="shared" si="900"/>
        <v>2023</v>
      </c>
      <c r="CJ242" s="3">
        <f t="shared" si="900"/>
        <v>2023</v>
      </c>
      <c r="CK242" s="3">
        <f t="shared" si="900"/>
        <v>2023</v>
      </c>
      <c r="CL242" s="3">
        <f t="shared" ref="CL242:CM242" si="901">CL13</f>
        <v>2023</v>
      </c>
      <c r="CM242" s="3">
        <f t="shared" si="901"/>
        <v>2023</v>
      </c>
      <c r="CN242" s="3">
        <f t="shared" si="900"/>
        <v>2023</v>
      </c>
      <c r="CO242" s="3">
        <f t="shared" ref="CO242:CV242" si="902">CO13</f>
        <v>2023</v>
      </c>
      <c r="CP242" s="3">
        <f t="shared" si="902"/>
        <v>2023</v>
      </c>
      <c r="CQ242" s="3">
        <f t="shared" si="902"/>
        <v>2023</v>
      </c>
      <c r="CR242" s="3">
        <f t="shared" si="902"/>
        <v>2023</v>
      </c>
      <c r="CS242" s="3" t="str">
        <f t="shared" si="902"/>
        <v>Year</v>
      </c>
      <c r="CT242" s="3" t="str">
        <f t="shared" si="902"/>
        <v>Year</v>
      </c>
      <c r="CU242" s="3" t="str">
        <f t="shared" si="902"/>
        <v>Year</v>
      </c>
      <c r="CV242" s="3" t="str">
        <f t="shared" si="902"/>
        <v>Year</v>
      </c>
      <c r="CW242" s="3" t="str">
        <f t="shared" si="898"/>
        <v>Year</v>
      </c>
      <c r="CX242" s="3" t="str">
        <f t="shared" si="898"/>
        <v>Year</v>
      </c>
      <c r="CY242" s="3"/>
      <c r="DA242" s="46"/>
      <c r="DB242" s="88"/>
    </row>
    <row r="243" spans="2:106" x14ac:dyDescent="0.35">
      <c r="B243" s="71"/>
      <c r="C243" s="326" t="s">
        <v>35</v>
      </c>
      <c r="F243" s="3" t="s">
        <v>1</v>
      </c>
      <c r="G243" s="3" t="s">
        <v>3</v>
      </c>
      <c r="H243" s="3"/>
      <c r="I243" s="3" t="s">
        <v>12</v>
      </c>
      <c r="K243" s="347" t="s">
        <v>36</v>
      </c>
      <c r="L243" s="347"/>
      <c r="M243" s="347"/>
      <c r="N243" s="347"/>
      <c r="O243" s="347"/>
      <c r="P243" s="3"/>
      <c r="Q243" s="3" t="s">
        <v>7</v>
      </c>
      <c r="R243" s="3" t="s">
        <v>8</v>
      </c>
      <c r="S243" s="3"/>
      <c r="T243" s="3"/>
      <c r="U243" s="3" t="s">
        <v>5</v>
      </c>
      <c r="V243" s="3"/>
      <c r="W243" s="3"/>
      <c r="Y243" s="66"/>
      <c r="Z243" s="75"/>
      <c r="AB243" s="82"/>
      <c r="AC243" s="58" t="s">
        <v>35</v>
      </c>
      <c r="AD243" s="3"/>
      <c r="AE243" s="3"/>
      <c r="AF243" s="3" t="s">
        <v>10</v>
      </c>
      <c r="AG243" s="3" t="s">
        <v>13</v>
      </c>
      <c r="AH243" s="3" t="s">
        <v>13</v>
      </c>
      <c r="AI243" s="3" t="s">
        <v>14</v>
      </c>
      <c r="AJ243" s="3" t="s">
        <v>16</v>
      </c>
      <c r="AL243" s="3">
        <f t="shared" ref="AL243" si="903">AL14</f>
        <v>0</v>
      </c>
      <c r="AM243" s="3" t="str">
        <f t="shared" ref="AM243:AU243" si="904">AM14</f>
        <v>December</v>
      </c>
      <c r="AN243" s="3" t="str">
        <f t="shared" si="904"/>
        <v>December</v>
      </c>
      <c r="AO243" s="3" t="str">
        <f t="shared" si="904"/>
        <v>December</v>
      </c>
      <c r="AP243" s="3" t="str">
        <f t="shared" si="904"/>
        <v>December</v>
      </c>
      <c r="AQ243" s="3" t="str">
        <f t="shared" si="904"/>
        <v>Janyary</v>
      </c>
      <c r="AR243" s="3" t="str">
        <f t="shared" si="904"/>
        <v>January</v>
      </c>
      <c r="AS243" s="3" t="str">
        <f t="shared" ref="AS243:AT243" si="905">AS14</f>
        <v>January</v>
      </c>
      <c r="AT243" s="3" t="str">
        <f t="shared" si="905"/>
        <v>January</v>
      </c>
      <c r="AU243" s="3" t="str">
        <f t="shared" si="904"/>
        <v>January</v>
      </c>
      <c r="AV243" s="3" t="str">
        <f>AV14</f>
        <v>January</v>
      </c>
      <c r="AW243" s="3" t="str">
        <f t="shared" ref="AW243" si="906">AW14</f>
        <v>February</v>
      </c>
      <c r="AX243" s="3" t="str">
        <f t="shared" ref="AX243:AZ243" si="907">AX14</f>
        <v>March</v>
      </c>
      <c r="AY243" s="3" t="str">
        <f t="shared" si="907"/>
        <v>March</v>
      </c>
      <c r="AZ243" s="3" t="str">
        <f t="shared" si="907"/>
        <v>March</v>
      </c>
      <c r="BA243" s="3" t="str">
        <f t="shared" ref="BA243:BP243" si="908">BA14</f>
        <v>March</v>
      </c>
      <c r="BB243" s="3" t="str">
        <f t="shared" si="908"/>
        <v>March</v>
      </c>
      <c r="BC243" s="3" t="str">
        <f t="shared" si="908"/>
        <v>March</v>
      </c>
      <c r="BD243" s="3" t="str">
        <f t="shared" si="908"/>
        <v>March</v>
      </c>
      <c r="BE243" s="3" t="str">
        <f t="shared" si="908"/>
        <v>April</v>
      </c>
      <c r="BF243" s="3" t="str">
        <f t="shared" si="908"/>
        <v>April</v>
      </c>
      <c r="BG243" s="3" t="str">
        <f t="shared" ref="BG243:BH243" si="909">BG14</f>
        <v>April</v>
      </c>
      <c r="BH243" s="3" t="str">
        <f t="shared" si="909"/>
        <v>April</v>
      </c>
      <c r="BI243" s="3" t="str">
        <f t="shared" ref="BI243:BO243" si="910">BI14</f>
        <v>April</v>
      </c>
      <c r="BJ243" s="3" t="str">
        <f t="shared" si="910"/>
        <v>April</v>
      </c>
      <c r="BK243" s="3" t="str">
        <f t="shared" si="910"/>
        <v>April</v>
      </c>
      <c r="BL243" s="3" t="str">
        <f t="shared" si="910"/>
        <v>April</v>
      </c>
      <c r="BM243" s="3" t="str">
        <f t="shared" si="910"/>
        <v>May</v>
      </c>
      <c r="BN243" s="3" t="str">
        <f t="shared" si="910"/>
        <v>May</v>
      </c>
      <c r="BO243" s="3" t="str">
        <f t="shared" si="910"/>
        <v>May</v>
      </c>
      <c r="BP243" s="3" t="str">
        <f t="shared" si="908"/>
        <v>May</v>
      </c>
      <c r="BQ243" s="3" t="str">
        <f t="shared" ref="BQ243:BT243" si="911">BQ14</f>
        <v>May</v>
      </c>
      <c r="BR243" s="3" t="str">
        <f t="shared" ref="BR243:BS243" si="912">BR14</f>
        <v>June</v>
      </c>
      <c r="BS243" s="3" t="str">
        <f t="shared" si="912"/>
        <v>June</v>
      </c>
      <c r="BT243" s="3" t="str">
        <f t="shared" si="911"/>
        <v>June</v>
      </c>
      <c r="BU243" s="3" t="str">
        <f t="shared" ref="BU243:BV243" si="913">BU14</f>
        <v>June</v>
      </c>
      <c r="BV243" s="3" t="str">
        <f t="shared" si="913"/>
        <v>July</v>
      </c>
      <c r="BW243" s="3" t="str">
        <f t="shared" ref="BW243:CC243" si="914">BW14</f>
        <v>July</v>
      </c>
      <c r="BX243" s="3" t="str">
        <f t="shared" si="914"/>
        <v>July</v>
      </c>
      <c r="BY243" s="3" t="str">
        <f t="shared" si="914"/>
        <v>July</v>
      </c>
      <c r="BZ243" s="3" t="str">
        <f t="shared" si="914"/>
        <v>July</v>
      </c>
      <c r="CA243" s="3" t="str">
        <f t="shared" si="914"/>
        <v>August</v>
      </c>
      <c r="CB243" s="3" t="str">
        <f t="shared" si="914"/>
        <v>Aug</v>
      </c>
      <c r="CC243" s="3" t="str">
        <f t="shared" si="914"/>
        <v>Aug</v>
      </c>
      <c r="CD243" s="3" t="str">
        <f t="shared" si="898"/>
        <v>Sept</v>
      </c>
      <c r="CE243" s="3" t="str">
        <f t="shared" ref="CE243:CG243" si="915">CE14</f>
        <v>Sept</v>
      </c>
      <c r="CF243" s="3" t="str">
        <f t="shared" si="915"/>
        <v>Sept</v>
      </c>
      <c r="CG243" s="3" t="str">
        <f t="shared" si="915"/>
        <v>Sept</v>
      </c>
      <c r="CH243" s="3" t="str">
        <f t="shared" ref="CH243:CN243" si="916">CH14</f>
        <v>Sept</v>
      </c>
      <c r="CI243" s="3" t="str">
        <f t="shared" si="916"/>
        <v>Sept</v>
      </c>
      <c r="CJ243" s="3" t="str">
        <f t="shared" si="916"/>
        <v>Oct</v>
      </c>
      <c r="CK243" s="3" t="str">
        <f t="shared" si="916"/>
        <v>Oct</v>
      </c>
      <c r="CL243" s="3" t="str">
        <f t="shared" ref="CL243:CM243" si="917">CL14</f>
        <v>Nov</v>
      </c>
      <c r="CM243" s="3" t="str">
        <f t="shared" si="917"/>
        <v>Nov</v>
      </c>
      <c r="CN243" s="3" t="str">
        <f t="shared" si="916"/>
        <v>Nov</v>
      </c>
      <c r="CO243" s="3" t="str">
        <f t="shared" ref="CO243:CV243" si="918">CO14</f>
        <v>Nov</v>
      </c>
      <c r="CP243" s="3" t="str">
        <f t="shared" si="918"/>
        <v>Nov</v>
      </c>
      <c r="CQ243" s="3" t="str">
        <f t="shared" si="918"/>
        <v>Nov</v>
      </c>
      <c r="CR243" s="3" t="str">
        <f t="shared" si="918"/>
        <v>Nov</v>
      </c>
      <c r="CS243" s="3" t="str">
        <f t="shared" si="918"/>
        <v>Month</v>
      </c>
      <c r="CT243" s="3" t="str">
        <f t="shared" si="918"/>
        <v>Month</v>
      </c>
      <c r="CU243" s="3" t="str">
        <f t="shared" si="918"/>
        <v>Month</v>
      </c>
      <c r="CV243" s="3" t="str">
        <f t="shared" si="918"/>
        <v>Month</v>
      </c>
      <c r="CW243" s="3" t="str">
        <f t="shared" si="898"/>
        <v>Month</v>
      </c>
      <c r="CX243" s="3" t="str">
        <f t="shared" si="898"/>
        <v>Month</v>
      </c>
      <c r="CY243" s="3"/>
      <c r="DA243" s="46"/>
      <c r="DB243" s="88"/>
    </row>
    <row r="244" spans="2:106" x14ac:dyDescent="0.35">
      <c r="B244" s="71"/>
      <c r="C244" s="45"/>
      <c r="J244" s="3"/>
      <c r="P244" s="3"/>
      <c r="Q244" s="3" t="s">
        <v>5</v>
      </c>
      <c r="R244" s="3" t="s">
        <v>5</v>
      </c>
      <c r="S244" s="3"/>
      <c r="Y244" s="48"/>
      <c r="Z244" s="72"/>
      <c r="AB244" s="82"/>
      <c r="AC244" s="45"/>
      <c r="AD244" s="3"/>
      <c r="AE244" s="3"/>
      <c r="AF244" s="3" t="s">
        <v>11</v>
      </c>
      <c r="AG244" s="3" t="s">
        <v>51</v>
      </c>
      <c r="AH244" s="3" t="s">
        <v>4</v>
      </c>
      <c r="AI244" s="3" t="s">
        <v>15</v>
      </c>
      <c r="AJ244" s="3" t="s">
        <v>7</v>
      </c>
      <c r="AL244" s="3">
        <f t="shared" ref="AL244" si="919">AL15</f>
        <v>0</v>
      </c>
      <c r="AM244" s="3" t="str">
        <f t="shared" ref="AM244:AU244" si="920">AM15</f>
        <v>WAG1</v>
      </c>
      <c r="AN244" s="3" t="str">
        <f t="shared" si="920"/>
        <v>WAG2</v>
      </c>
      <c r="AO244" s="3" t="str">
        <f t="shared" si="920"/>
        <v>WAG3</v>
      </c>
      <c r="AP244" s="3" t="str">
        <f t="shared" si="920"/>
        <v>OTC PTO</v>
      </c>
      <c r="AQ244" s="3" t="str">
        <f t="shared" si="920"/>
        <v>Elva 1</v>
      </c>
      <c r="AR244" s="3" t="str">
        <f t="shared" si="920"/>
        <v>Elva 2</v>
      </c>
      <c r="AS244" s="3" t="str">
        <f t="shared" ref="AS244:AT244" si="921">AS15</f>
        <v>Meyton 1</v>
      </c>
      <c r="AT244" s="3" t="str">
        <f t="shared" si="921"/>
        <v>Meyton 2</v>
      </c>
      <c r="AU244" s="3" t="str">
        <f t="shared" si="920"/>
        <v>H&amp;N 1</v>
      </c>
      <c r="AV244" s="3" t="str">
        <f>AV15</f>
        <v>H&amp;N 2</v>
      </c>
      <c r="AW244" s="3" t="str">
        <f t="shared" ref="AW244" si="922">AW15</f>
        <v>Cairo WC</v>
      </c>
      <c r="AX244" s="3" t="str">
        <f t="shared" ref="AX244:AZ244" si="923">AX15</f>
        <v>NCAA Champ</v>
      </c>
      <c r="AY244" s="3" t="str">
        <f t="shared" si="923"/>
        <v>CMP Monthly</v>
      </c>
      <c r="AZ244" s="3" t="str">
        <f t="shared" si="923"/>
        <v>NTCSC monthly</v>
      </c>
      <c r="BA244" s="3" t="str">
        <f t="shared" ref="BA244:BP244" si="924">BA15</f>
        <v>Bhopal WC</v>
      </c>
      <c r="BB244" s="3" t="str">
        <f t="shared" si="924"/>
        <v>Mountaineer Open</v>
      </c>
      <c r="BC244" s="3" t="str">
        <f t="shared" si="924"/>
        <v>Mountaineer Open</v>
      </c>
      <c r="BD244" s="3" t="str">
        <f t="shared" si="924"/>
        <v>Mountaineer Open</v>
      </c>
      <c r="BE244" s="3" t="str">
        <f t="shared" si="924"/>
        <v>Akron Open</v>
      </c>
      <c r="BF244" s="3" t="str">
        <f t="shared" si="924"/>
        <v>Akron Open</v>
      </c>
      <c r="BG244" s="3" t="str">
        <f t="shared" ref="BG244:BH244" si="925">BG15</f>
        <v>Akron Open</v>
      </c>
      <c r="BH244" s="3" t="str">
        <f t="shared" si="925"/>
        <v>Junior Olympics</v>
      </c>
      <c r="BI244" s="3" t="str">
        <f t="shared" ref="BI244:BO244" si="926">BI15</f>
        <v>Junior Olympics</v>
      </c>
      <c r="BJ244" s="3" t="str">
        <f t="shared" si="926"/>
        <v>Lima WC</v>
      </c>
      <c r="BK244" s="3" t="str">
        <f t="shared" si="926"/>
        <v>Lapua IWK Berlin</v>
      </c>
      <c r="BL244" s="3" t="str">
        <f t="shared" si="926"/>
        <v>CMP Monthly</v>
      </c>
      <c r="BM244" s="3" t="str">
        <f t="shared" si="926"/>
        <v>ISCH Hannover</v>
      </c>
      <c r="BN244" s="3" t="str">
        <f t="shared" si="926"/>
        <v>Pilsen Liberation</v>
      </c>
      <c r="BO244" s="3" t="str">
        <f t="shared" si="926"/>
        <v>Baku WC</v>
      </c>
      <c r="BP244" s="3" t="str">
        <f t="shared" si="924"/>
        <v>NTCSC PTO</v>
      </c>
      <c r="BQ244" s="3" t="str">
        <f t="shared" ref="BQ244:BT244" si="927">BQ15</f>
        <v>NTCSC PTO</v>
      </c>
      <c r="BR244" s="3" t="str">
        <f t="shared" ref="BR244:BS244" si="928">BR15</f>
        <v>Camp Perry Open</v>
      </c>
      <c r="BS244" s="3" t="str">
        <f t="shared" si="928"/>
        <v>Camp Perry Open</v>
      </c>
      <c r="BT244" s="3" t="str">
        <f t="shared" si="927"/>
        <v>USASNC</v>
      </c>
      <c r="BU244" s="3" t="str">
        <f t="shared" ref="BU244:BV244" si="929">BU15</f>
        <v>USASNC</v>
      </c>
      <c r="BV244" s="3" t="str">
        <f t="shared" si="929"/>
        <v>Pan Am Tryout</v>
      </c>
      <c r="BW244" s="3" t="str">
        <f t="shared" ref="BW244:CC244" si="930">BW15</f>
        <v>Pan Am Tryout</v>
      </c>
      <c r="BX244" s="3" t="str">
        <f t="shared" si="930"/>
        <v>CMP Nat'l</v>
      </c>
      <c r="BY244" s="3" t="str">
        <f t="shared" si="930"/>
        <v>CMP Nat'l</v>
      </c>
      <c r="BZ244" s="3" t="str">
        <f t="shared" si="930"/>
        <v>Jr World Champ</v>
      </c>
      <c r="CA244" s="3" t="str">
        <f t="shared" si="930"/>
        <v>Baku World Champ</v>
      </c>
      <c r="CB244" s="3" t="str">
        <f t="shared" si="930"/>
        <v>NTCSC PTO</v>
      </c>
      <c r="CC244" s="3" t="str">
        <f t="shared" si="930"/>
        <v>NTCSC PTO</v>
      </c>
      <c r="CD244" s="3" t="str">
        <f t="shared" si="898"/>
        <v>Rio WC</v>
      </c>
      <c r="CE244" s="3" t="str">
        <f t="shared" ref="CE244:CG244" si="931">CE15</f>
        <v>Zippy Open</v>
      </c>
      <c r="CF244" s="3" t="str">
        <f t="shared" si="931"/>
        <v>Zippy Open</v>
      </c>
      <c r="CG244" s="3" t="str">
        <f t="shared" si="931"/>
        <v>CMP Monthly</v>
      </c>
      <c r="CH244" s="3" t="str">
        <f t="shared" ref="CH244:CN244" si="932">CH15</f>
        <v>Oly Tryout 1</v>
      </c>
      <c r="CI244" s="3" t="str">
        <f t="shared" si="932"/>
        <v>Oly Tryout 1</v>
      </c>
      <c r="CJ244" s="3" t="str">
        <f t="shared" si="932"/>
        <v>Pan Am Games</v>
      </c>
      <c r="CK244" s="3" t="str">
        <f t="shared" si="932"/>
        <v>NTCSC Montly PTO</v>
      </c>
      <c r="CL244" s="3" t="str">
        <f t="shared" ref="CL244:CM244" si="933">CL15</f>
        <v>Dixie Double</v>
      </c>
      <c r="CM244" s="3" t="str">
        <f t="shared" si="933"/>
        <v>Dixie Double</v>
      </c>
      <c r="CN244" s="3" t="str">
        <f t="shared" si="932"/>
        <v>NTCSC PTO</v>
      </c>
      <c r="CO244" s="3" t="str">
        <f t="shared" ref="CO244:CV244" si="934">CO15</f>
        <v>NTCSC PTO</v>
      </c>
      <c r="CP244" s="3" t="str">
        <f t="shared" si="934"/>
        <v>WVU Walther Cup</v>
      </c>
      <c r="CQ244" s="3" t="str">
        <f t="shared" si="934"/>
        <v>WVU Walther Cup</v>
      </c>
      <c r="CR244" s="3" t="str">
        <f t="shared" si="934"/>
        <v>World Cup Final</v>
      </c>
      <c r="CS244" s="3" t="str">
        <f t="shared" si="934"/>
        <v>Event 59</v>
      </c>
      <c r="CT244" s="3" t="str">
        <f t="shared" si="934"/>
        <v>Event 60</v>
      </c>
      <c r="CU244" s="3" t="str">
        <f t="shared" si="934"/>
        <v>Event 61</v>
      </c>
      <c r="CV244" s="3" t="str">
        <f t="shared" si="934"/>
        <v>Event 62</v>
      </c>
      <c r="CW244" s="3" t="str">
        <f t="shared" si="898"/>
        <v>Event 63</v>
      </c>
      <c r="CX244" s="3" t="str">
        <f t="shared" si="898"/>
        <v>Event 64</v>
      </c>
      <c r="CY244" s="3"/>
      <c r="DA244" s="46"/>
      <c r="DB244" s="88"/>
    </row>
    <row r="245" spans="2:106" x14ac:dyDescent="0.35">
      <c r="B245" s="71"/>
      <c r="C245" s="53"/>
      <c r="D245" s="49"/>
      <c r="E245" s="49"/>
      <c r="F245" s="55"/>
      <c r="G245" s="55"/>
      <c r="H245" s="49"/>
      <c r="I245" s="55"/>
      <c r="J245" s="41"/>
      <c r="K245" s="49"/>
      <c r="L245" s="49"/>
      <c r="M245" s="49"/>
      <c r="N245" s="49"/>
      <c r="O245" s="49"/>
      <c r="P245" s="41"/>
      <c r="Q245" s="55"/>
      <c r="R245" s="55"/>
      <c r="S245" s="41"/>
      <c r="T245" s="49"/>
      <c r="U245" s="49"/>
      <c r="V245" s="49"/>
      <c r="W245" s="49"/>
      <c r="X245" s="49"/>
      <c r="Y245" s="50"/>
      <c r="Z245" s="72"/>
      <c r="AB245" s="82"/>
      <c r="AC245" s="53"/>
      <c r="AD245" s="49"/>
      <c r="AE245" s="41"/>
      <c r="AF245" s="41" t="s">
        <v>12</v>
      </c>
      <c r="AG245" s="41" t="s">
        <v>12</v>
      </c>
      <c r="AH245" s="41" t="s">
        <v>12</v>
      </c>
      <c r="AI245" s="41" t="s">
        <v>12</v>
      </c>
      <c r="AJ245" s="41" t="s">
        <v>12</v>
      </c>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54"/>
      <c r="DB245" s="88"/>
    </row>
    <row r="246" spans="2:106" ht="11.5" customHeight="1" thickBot="1" x14ac:dyDescent="0.4">
      <c r="B246" s="130"/>
      <c r="C246" s="131"/>
      <c r="D246" s="132"/>
      <c r="E246" s="132"/>
      <c r="F246" s="131"/>
      <c r="G246" s="131"/>
      <c r="H246" s="132"/>
      <c r="I246" s="131"/>
      <c r="J246" s="132"/>
      <c r="K246" s="132"/>
      <c r="L246" s="132"/>
      <c r="M246" s="132"/>
      <c r="N246" s="132"/>
      <c r="O246" s="132"/>
      <c r="P246" s="132"/>
      <c r="Q246" s="132"/>
      <c r="R246" s="132"/>
      <c r="S246" s="132"/>
      <c r="T246" s="132"/>
      <c r="U246" s="132"/>
      <c r="V246" s="132"/>
      <c r="W246" s="132"/>
      <c r="X246" s="132"/>
      <c r="Y246" s="132"/>
      <c r="Z246" s="133"/>
      <c r="AB246" s="84"/>
      <c r="AC246" s="85"/>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5"/>
      <c r="DB246" s="87"/>
    </row>
  </sheetData>
  <mergeCells count="12">
    <mergeCell ref="AM10:DA10"/>
    <mergeCell ref="K14:O14"/>
    <mergeCell ref="K77:O77"/>
    <mergeCell ref="K128:O128"/>
    <mergeCell ref="AF242:AJ242"/>
    <mergeCell ref="D12:X12"/>
    <mergeCell ref="AF12:AJ12"/>
    <mergeCell ref="A6:G6"/>
    <mergeCell ref="A7:G7"/>
    <mergeCell ref="A8:G8"/>
    <mergeCell ref="D10:X10"/>
    <mergeCell ref="K243:O243"/>
  </mergeCells>
  <phoneticPr fontId="4" type="noConversion"/>
  <conditionalFormatting sqref="Y17:Z17 I17 K17:P17 W17 S17">
    <cfRule type="cellIs" dxfId="8410" priority="12898" operator="between">
      <formula>1</formula>
      <formula>700</formula>
    </cfRule>
  </conditionalFormatting>
  <conditionalFormatting sqref="AV22 AV30 AV26 CX26 CX30 CX22 AL22 AL30 AL26">
    <cfRule type="cellIs" dxfId="8409" priority="12897" operator="greaterThan">
      <formula>0.05</formula>
    </cfRule>
  </conditionalFormatting>
  <conditionalFormatting sqref="AV34 AV38 AV42 AV46 AV50 AV54 AV58 AV62 AV66 AV70 AV74 AV18 AV81 AV85 AV89 AV93 AV97 AV101 AV109 AV113 AV117 AV121 AV125 AV105 AV132 AV136 AV140 AV144 AV148 AV152 AV156 AV160 AV164 AV168 AV172 AV176 AV180 AV184 AV188 CX188 CX184 CX180 CX176 CX172 CX168 CX164 CX160 CX156 CX152 CX148 CX144 CX140 CX136 CX132 CX105 CX125 CX121 CX117 CX113 CX109 CX101 CX97 CX93 CX89 CX85 CX81 CX18 CX74 CX70 CX66 CX62 CX58 CX54 CX50 CX46 CX42 CX38 CX34 AL34 AL38 AL42 AL46 AL50 AL54 AL58 AL62 AL66 AL70 AL74 AL81 AL85 AL89 AL93 AL97 AL101 AL109 AL113 AL117 AL121 AL125 AL132 AL136 AL140 AL144 AL148 AL152 AL156 AL160 AL164 AL168 AL172 AL176 AL180 AL184 AL188 AL105 AL196 AL192 AL200 AL204 AL240 AL208 AL212 AL216 AL220">
    <cfRule type="cellIs" dxfId="8408" priority="12894" operator="greaterThan">
      <formula>0.05</formula>
    </cfRule>
  </conditionalFormatting>
  <conditionalFormatting sqref="O88:P88">
    <cfRule type="cellIs" dxfId="8407" priority="12888" operator="between">
      <formula>1</formula>
      <formula>700</formula>
    </cfRule>
    <cfRule type="cellIs" dxfId="8406" priority="12890"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8405" priority="1288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8404" priority="12887" operator="greaterThan">
      <formula>0.05</formula>
    </cfRule>
  </conditionalFormatting>
  <conditionalFormatting sqref="Q4">
    <cfRule type="cellIs" dxfId="8403" priority="12886" operator="greaterThan">
      <formula>100</formula>
    </cfRule>
  </conditionalFormatting>
  <conditionalFormatting sqref="Q3">
    <cfRule type="cellIs" dxfId="8402" priority="12885" operator="between">
      <formula>1</formula>
      <formula>700</formula>
    </cfRule>
  </conditionalFormatting>
  <conditionalFormatting sqref="Q16:Q75">
    <cfRule type="cellIs" dxfId="8401" priority="12884" operator="between">
      <formula>1</formula>
      <formula>700</formula>
    </cfRule>
  </conditionalFormatting>
  <conditionalFormatting sqref="R16:R75 R130:R188 R79:R125">
    <cfRule type="cellIs" dxfId="8400" priority="12883" operator="between">
      <formula>0.05</formula>
      <formula>100</formula>
    </cfRule>
  </conditionalFormatting>
  <conditionalFormatting sqref="U21 U17 U29 U37 U45 U53 U61 U69 U80 U84 U92 U100 U108 U116 U124 U25 U33 U41 U49 U57 U65 U73 U88 U96 U104 U112 U120">
    <cfRule type="cellIs" dxfId="8399" priority="12882" operator="between">
      <formula>0.05</formula>
      <formula>700</formula>
    </cfRule>
  </conditionalFormatting>
  <conditionalFormatting sqref="U22 U18 U30 U38 U46 U54 U62 U70 U81 U85 U93 U101 U109 U117 U125 U26 U34 U42 U50 U58 U66 U74 U89 U97 U105 U113 U121">
    <cfRule type="cellIs" dxfId="8398" priority="12881"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8397" priority="12880" operator="equal">
      <formula>1</formula>
    </cfRule>
  </conditionalFormatting>
  <conditionalFormatting sqref="I18">
    <cfRule type="cellIs" dxfId="8396" priority="12879" operator="between">
      <formula>0.05</formula>
      <formula>100</formula>
    </cfRule>
  </conditionalFormatting>
  <conditionalFormatting sqref="I22">
    <cfRule type="cellIs" dxfId="8395" priority="12878" operator="between">
      <formula>0.05</formula>
      <formula>100</formula>
    </cfRule>
  </conditionalFormatting>
  <conditionalFormatting sqref="I26 I30 I34 I42 I50 I54 I58 I62 I66 I70 I74 I81 I85 I89 I93 I97 I101 I105 I109 I113 I117 I121 I125">
    <cfRule type="cellIs" dxfId="8394" priority="1287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8393" priority="12876"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8392" priority="12875" operator="containsText" text="ABP">
      <formula>NOT(ISERROR(SEARCH("ABP",AF18)))</formula>
    </cfRule>
  </conditionalFormatting>
  <conditionalFormatting sqref="AG18:AI18 AV22 AV30 AV34 AV38 AV42 AV46 AV50 AV54 AV58 AV62 AV66 AV70 AV74 AV18 AV26 AV81 AV85 AV89 AV93 AV97 AV101 AV109 AV113 AV117 AV121 AV125 AV105 AV132 AV136 AV140 AV144 AV148 AV152 AV156 AV160 AV164 AV168 AV172 AV176 AV180 AV184 AV188">
    <cfRule type="containsText" dxfId="8391" priority="1287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8390" priority="12873" operator="containsText" text="ABP">
      <formula>NOT(ISERROR(SEARCH("ABP",AG22)))</formula>
    </cfRule>
  </conditionalFormatting>
  <conditionalFormatting sqref="AJ18">
    <cfRule type="containsText" dxfId="8389" priority="12872"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8388" priority="12871" operator="containsText" text="ABP">
      <formula>NOT(ISERROR(SEARCH("ABP",AJ22)))</formula>
    </cfRule>
  </conditionalFormatting>
  <conditionalFormatting sqref="AV18 CX18 AL18">
    <cfRule type="cellIs" dxfId="8387" priority="12870" operator="between">
      <formula>0.5</formula>
      <formula>100</formula>
    </cfRule>
  </conditionalFormatting>
  <conditionalFormatting sqref="AL18">
    <cfRule type="containsText" dxfId="8386" priority="12869" operator="containsText" text="ABP">
      <formula>NOT(ISERROR(SEARCH("ABP",AL18)))</formula>
    </cfRule>
  </conditionalFormatting>
  <conditionalFormatting sqref="AL22">
    <cfRule type="containsText" dxfId="8385" priority="12868" operator="containsText" text="ABP">
      <formula>NOT(ISERROR(SEARCH("ABP",AL22)))</formula>
    </cfRule>
  </conditionalFormatting>
  <conditionalFormatting sqref="AL26">
    <cfRule type="containsText" dxfId="8384" priority="12867" operator="containsText" text="ABP">
      <formula>NOT(ISERROR(SEARCH("ABP",AL26)))</formula>
    </cfRule>
  </conditionalFormatting>
  <conditionalFormatting sqref="AL30">
    <cfRule type="containsText" dxfId="8383" priority="12866" operator="containsText" text="ABP">
      <formula>NOT(ISERROR(SEARCH("ABP",AL30)))</formula>
    </cfRule>
  </conditionalFormatting>
  <conditionalFormatting sqref="AL34 AL38 AL42 AL46 AL50 AL54 AL58 AL62 AL66 AL70 AL74 AL81 AL85 AL89 AL93 AL97 AL101 AL105 AL109 AL113 AL117 AL121 AL125">
    <cfRule type="containsText" dxfId="8382" priority="12865" operator="containsText" text="ABP">
      <formula>NOT(ISERROR(SEARCH("ABP",AL34)))</formula>
    </cfRule>
  </conditionalFormatting>
  <conditionalFormatting sqref="CX18 CX22 CX26 CX30 CX34 CX38 CX42 CX46 CX50 CX54 CX58 CX62 CX66 CX70 CX74 CX81 CX85 CX89 CX93 CX97 CX101 CX105 CX109 CX113 CX117 CX121 CX125">
    <cfRule type="containsText" dxfId="8381" priority="12862" operator="containsText" text="ABP">
      <formula>NOT(ISERROR(SEARCH("ABP",CX18)))</formula>
    </cfRule>
  </conditionalFormatting>
  <conditionalFormatting sqref="AL25:CX25">
    <cfRule type="containsText" dxfId="8380" priority="12714" operator="containsText" text="Score">
      <formula>NOT(ISERROR(SEARCH("Score",AL25)))</formula>
    </cfRule>
    <cfRule type="cellIs" dxfId="8379" priority="12715" operator="greaterThan">
      <formula>$O$25</formula>
    </cfRule>
    <cfRule type="cellIs" dxfId="8378" priority="12716" operator="equal">
      <formula>$O$25</formula>
    </cfRule>
    <cfRule type="cellIs" dxfId="8377" priority="12717" operator="lessThan">
      <formula>$O$25</formula>
    </cfRule>
  </conditionalFormatting>
  <conditionalFormatting sqref="AL29:CX29">
    <cfRule type="containsText" dxfId="8376" priority="12710" operator="containsText" text="Score">
      <formula>NOT(ISERROR(SEARCH("Score",AL29)))</formula>
    </cfRule>
    <cfRule type="cellIs" dxfId="8375" priority="12711" operator="greaterThan">
      <formula>$O$29</formula>
    </cfRule>
    <cfRule type="cellIs" dxfId="8374" priority="12712" operator="equal">
      <formula>$O$29</formula>
    </cfRule>
    <cfRule type="cellIs" dxfId="8373" priority="12713" operator="lessThan">
      <formula>$O$29</formula>
    </cfRule>
  </conditionalFormatting>
  <conditionalFormatting sqref="AL33:CX33">
    <cfRule type="containsText" dxfId="8372" priority="12706" operator="containsText" text="Score">
      <formula>NOT(ISERROR(SEARCH("Score",AL33)))</formula>
    </cfRule>
    <cfRule type="cellIs" dxfId="8371" priority="12707" operator="greaterThan">
      <formula>$O$33</formula>
    </cfRule>
    <cfRule type="cellIs" dxfId="8370" priority="12708" operator="equal">
      <formula>$O$33</formula>
    </cfRule>
    <cfRule type="cellIs" dxfId="8369" priority="12709" operator="lessThan">
      <formula>$O$33</formula>
    </cfRule>
  </conditionalFormatting>
  <conditionalFormatting sqref="AL37:CX37">
    <cfRule type="containsText" dxfId="8368" priority="12702" operator="containsText" text="Score">
      <formula>NOT(ISERROR(SEARCH("Score",AL37)))</formula>
    </cfRule>
    <cfRule type="cellIs" dxfId="8367" priority="12703" operator="greaterThan">
      <formula>$O$37</formula>
    </cfRule>
    <cfRule type="cellIs" dxfId="8366" priority="12704" operator="equal">
      <formula>$O$37</formula>
    </cfRule>
    <cfRule type="cellIs" dxfId="8365" priority="12705" operator="lessThan">
      <formula>$O$37</formula>
    </cfRule>
  </conditionalFormatting>
  <conditionalFormatting sqref="AL41:CX41">
    <cfRule type="containsText" dxfId="8364" priority="12698" operator="containsText" text="Score">
      <formula>NOT(ISERROR(SEARCH("Score",AL41)))</formula>
    </cfRule>
    <cfRule type="cellIs" dxfId="8363" priority="12699" operator="greaterThan">
      <formula>$O$41</formula>
    </cfRule>
    <cfRule type="cellIs" dxfId="8362" priority="12700" operator="equal">
      <formula>$O$41</formula>
    </cfRule>
    <cfRule type="cellIs" dxfId="8361" priority="12701" operator="lessThan">
      <formula>$O$41</formula>
    </cfRule>
  </conditionalFormatting>
  <conditionalFormatting sqref="AL45:CX45">
    <cfRule type="containsText" dxfId="8360" priority="12694" operator="containsText" text="Score">
      <formula>NOT(ISERROR(SEARCH("Score",AL45)))</formula>
    </cfRule>
    <cfRule type="cellIs" dxfId="8359" priority="12695" operator="greaterThan">
      <formula>$O$45</formula>
    </cfRule>
    <cfRule type="cellIs" dxfId="8358" priority="12696" operator="equal">
      <formula>$O$45</formula>
    </cfRule>
    <cfRule type="cellIs" dxfId="8357" priority="12697" operator="lessThan">
      <formula>$O$45</formula>
    </cfRule>
  </conditionalFormatting>
  <conditionalFormatting sqref="AL49:CX49">
    <cfRule type="containsText" dxfId="8356" priority="12690" operator="containsText" text="Score">
      <formula>NOT(ISERROR(SEARCH("Score",AL49)))</formula>
    </cfRule>
    <cfRule type="cellIs" dxfId="8355" priority="12691" operator="greaterThan">
      <formula>$O$49</formula>
    </cfRule>
    <cfRule type="cellIs" dxfId="8354" priority="12692" operator="equal">
      <formula>$O$49</formula>
    </cfRule>
    <cfRule type="cellIs" dxfId="8353" priority="12693" operator="lessThan">
      <formula>$O$49</formula>
    </cfRule>
  </conditionalFormatting>
  <conditionalFormatting sqref="AL53:CX53">
    <cfRule type="containsText" dxfId="8352" priority="12686" operator="containsText" text="Score">
      <formula>NOT(ISERROR(SEARCH("Score",AL53)))</formula>
    </cfRule>
    <cfRule type="cellIs" dxfId="8351" priority="12687" operator="greaterThan">
      <formula>$O$53</formula>
    </cfRule>
    <cfRule type="cellIs" dxfId="8350" priority="12688" operator="equal">
      <formula>$O$53</formula>
    </cfRule>
    <cfRule type="cellIs" dxfId="8349" priority="12689" operator="lessThan">
      <formula>$O$53</formula>
    </cfRule>
  </conditionalFormatting>
  <conditionalFormatting sqref="AL61:CX61">
    <cfRule type="containsText" dxfId="8348" priority="12678" operator="containsText" text="Score">
      <formula>NOT(ISERROR(SEARCH("Score",AL61)))</formula>
    </cfRule>
    <cfRule type="cellIs" dxfId="8347" priority="12679" operator="greaterThan">
      <formula>$O$61</formula>
    </cfRule>
    <cfRule type="cellIs" dxfId="8346" priority="12680" operator="equal">
      <formula>$O$61</formula>
    </cfRule>
    <cfRule type="cellIs" dxfId="8345" priority="12681" operator="lessThan">
      <formula>$O$61</formula>
    </cfRule>
  </conditionalFormatting>
  <conditionalFormatting sqref="AL65:CX65">
    <cfRule type="containsText" dxfId="8344" priority="12674" operator="containsText" text="Score">
      <formula>NOT(ISERROR(SEARCH("Score",AL65)))</formula>
    </cfRule>
    <cfRule type="cellIs" dxfId="8343" priority="12675" operator="greaterThan">
      <formula>$O$65</formula>
    </cfRule>
    <cfRule type="cellIs" dxfId="8342" priority="12676" operator="equal">
      <formula>$O$65</formula>
    </cfRule>
    <cfRule type="cellIs" dxfId="8341" priority="12677" operator="lessThan">
      <formula>$O$65</formula>
    </cfRule>
  </conditionalFormatting>
  <conditionalFormatting sqref="AL69:CX69">
    <cfRule type="containsText" dxfId="8340" priority="12670" operator="containsText" text="Score">
      <formula>NOT(ISERROR(SEARCH("Score",AL69)))</formula>
    </cfRule>
    <cfRule type="cellIs" dxfId="8339" priority="12671" operator="greaterThan">
      <formula>$O$69</formula>
    </cfRule>
    <cfRule type="cellIs" dxfId="8338" priority="12672" operator="equal">
      <formula>$O$69</formula>
    </cfRule>
    <cfRule type="cellIs" dxfId="8337" priority="12673" operator="lessThan">
      <formula>$O$69</formula>
    </cfRule>
  </conditionalFormatting>
  <conditionalFormatting sqref="AL73:CX73">
    <cfRule type="containsText" dxfId="8336" priority="12666" operator="containsText" text="Score">
      <formula>NOT(ISERROR(SEARCH("Score",AL73)))</formula>
    </cfRule>
    <cfRule type="cellIs" dxfId="8335" priority="12667" operator="greaterThan">
      <formula>$O$73</formula>
    </cfRule>
    <cfRule type="cellIs" dxfId="8334" priority="12668" operator="equal">
      <formula>$O$73</formula>
    </cfRule>
    <cfRule type="cellIs" dxfId="8333" priority="12669" operator="lessThan">
      <formula>$O$73</formula>
    </cfRule>
  </conditionalFormatting>
  <conditionalFormatting sqref="AL80:CX80">
    <cfRule type="containsText" dxfId="8332" priority="12662" operator="containsText" text="Score">
      <formula>NOT(ISERROR(SEARCH("Score",AL80)))</formula>
    </cfRule>
    <cfRule type="cellIs" dxfId="8331" priority="12663" operator="greaterThan">
      <formula>$O$80</formula>
    </cfRule>
    <cfRule type="cellIs" dxfId="8330" priority="12664" operator="equal">
      <formula>$O$80</formula>
    </cfRule>
    <cfRule type="cellIs" dxfId="8329" priority="12665" operator="lessThan">
      <formula>$O$80</formula>
    </cfRule>
  </conditionalFormatting>
  <conditionalFormatting sqref="AL84:CX84">
    <cfRule type="containsText" dxfId="8328" priority="12654" operator="containsText" text="Score">
      <formula>NOT(ISERROR(SEARCH("Score",AL84)))</formula>
    </cfRule>
    <cfRule type="cellIs" dxfId="8327" priority="12655" operator="greaterThan">
      <formula>$O$84</formula>
    </cfRule>
    <cfRule type="cellIs" dxfId="8326" priority="12656" operator="equal">
      <formula>$O$84</formula>
    </cfRule>
    <cfRule type="cellIs" dxfId="8325" priority="12657" operator="lessThan">
      <formula>$O$84</formula>
    </cfRule>
  </conditionalFormatting>
  <conditionalFormatting sqref="AL88:CX88">
    <cfRule type="containsText" dxfId="8324" priority="12650" operator="containsText" text="Score">
      <formula>NOT(ISERROR(SEARCH("Score",AL88)))</formula>
    </cfRule>
    <cfRule type="cellIs" dxfId="8323" priority="12651" operator="greaterThan">
      <formula>$O$88</formula>
    </cfRule>
    <cfRule type="cellIs" dxfId="8322" priority="12652" operator="equal">
      <formula>$O$88</formula>
    </cfRule>
    <cfRule type="cellIs" dxfId="8321" priority="12653" operator="lessThan">
      <formula>$O$88</formula>
    </cfRule>
  </conditionalFormatting>
  <conditionalFormatting sqref="AL92:CX92">
    <cfRule type="containsText" dxfId="8320" priority="12646" operator="containsText" text="Score">
      <formula>NOT(ISERROR(SEARCH("Score",AL92)))</formula>
    </cfRule>
    <cfRule type="cellIs" dxfId="8319" priority="12647" operator="greaterThan">
      <formula>$O$92</formula>
    </cfRule>
    <cfRule type="cellIs" dxfId="8318" priority="12648" operator="equal">
      <formula>$O$92</formula>
    </cfRule>
    <cfRule type="cellIs" dxfId="8317" priority="12649" operator="lessThan">
      <formula>$O$92</formula>
    </cfRule>
  </conditionalFormatting>
  <conditionalFormatting sqref="AL96:CX96">
    <cfRule type="containsText" dxfId="8316" priority="12642" operator="containsText" text="Score">
      <formula>NOT(ISERROR(SEARCH("Score",AL96)))</formula>
    </cfRule>
    <cfRule type="cellIs" dxfId="8315" priority="12643" operator="greaterThan">
      <formula>$O$96</formula>
    </cfRule>
    <cfRule type="cellIs" dxfId="8314" priority="12644" operator="equal">
      <formula>$O$96</formula>
    </cfRule>
    <cfRule type="cellIs" dxfId="8313" priority="12645" operator="lessThan">
      <formula>$O$96</formula>
    </cfRule>
  </conditionalFormatting>
  <conditionalFormatting sqref="AL100:CX100">
    <cfRule type="containsText" dxfId="8312" priority="12630" operator="containsText" text="Score">
      <formula>NOT(ISERROR(SEARCH("Score",AL100)))</formula>
    </cfRule>
    <cfRule type="cellIs" dxfId="8311" priority="12631" operator="greaterThan">
      <formula>$O$100</formula>
    </cfRule>
    <cfRule type="cellIs" dxfId="8310" priority="12632" operator="equal">
      <formula>$O$100</formula>
    </cfRule>
    <cfRule type="cellIs" dxfId="8309" priority="12633" operator="lessThan">
      <formula>$O$100</formula>
    </cfRule>
  </conditionalFormatting>
  <conditionalFormatting sqref="AL104:CX104">
    <cfRule type="containsText" dxfId="8308" priority="12626" operator="containsText" text="Score">
      <formula>NOT(ISERROR(SEARCH("Score",AL104)))</formula>
    </cfRule>
    <cfRule type="cellIs" dxfId="8307" priority="12627" operator="greaterThan">
      <formula>$O$104</formula>
    </cfRule>
    <cfRule type="cellIs" dxfId="8306" priority="12628" operator="equal">
      <formula>$O$104</formula>
    </cfRule>
    <cfRule type="cellIs" dxfId="8305" priority="12629" operator="lessThan">
      <formula>$O$104</formula>
    </cfRule>
  </conditionalFormatting>
  <conditionalFormatting sqref="AL108:CX108">
    <cfRule type="containsText" dxfId="8304" priority="12622" operator="containsText" text="Score">
      <formula>NOT(ISERROR(SEARCH("Score",AL108)))</formula>
    </cfRule>
    <cfRule type="cellIs" dxfId="8303" priority="12623" operator="greaterThan">
      <formula>$O$108</formula>
    </cfRule>
    <cfRule type="cellIs" dxfId="8302" priority="12624" operator="equal">
      <formula>$O$108</formula>
    </cfRule>
    <cfRule type="cellIs" dxfId="8301" priority="12625" operator="lessThan">
      <formula>$O$108</formula>
    </cfRule>
  </conditionalFormatting>
  <conditionalFormatting sqref="AL112:CX112">
    <cfRule type="containsText" dxfId="8300" priority="12618" operator="containsText" text="Score">
      <formula>NOT(ISERROR(SEARCH("Score",AL112)))</formula>
    </cfRule>
    <cfRule type="cellIs" dxfId="8299" priority="12619" operator="greaterThan">
      <formula>$O$112</formula>
    </cfRule>
    <cfRule type="cellIs" dxfId="8298" priority="12620" operator="equal">
      <formula>$O$112</formula>
    </cfRule>
    <cfRule type="cellIs" dxfId="8297" priority="12621" operator="lessThan">
      <formula>$O$112</formula>
    </cfRule>
  </conditionalFormatting>
  <conditionalFormatting sqref="AL116:CX116">
    <cfRule type="containsText" dxfId="8296" priority="12614" operator="containsText" text="Score">
      <formula>NOT(ISERROR(SEARCH("Score",AL116)))</formula>
    </cfRule>
    <cfRule type="cellIs" dxfId="8295" priority="12615" operator="greaterThan">
      <formula>$O$116</formula>
    </cfRule>
    <cfRule type="cellIs" dxfId="8294" priority="12616" operator="equal">
      <formula>$O$116</formula>
    </cfRule>
    <cfRule type="cellIs" dxfId="8293" priority="12617" operator="lessThan">
      <formula>$O$116</formula>
    </cfRule>
  </conditionalFormatting>
  <conditionalFormatting sqref="AL120:CX120">
    <cfRule type="containsText" dxfId="8292" priority="12610" operator="containsText" text="Score">
      <formula>NOT(ISERROR(SEARCH("Score",AL120)))</formula>
    </cfRule>
    <cfRule type="cellIs" dxfId="8291" priority="12611" operator="greaterThan">
      <formula>$O$120</formula>
    </cfRule>
    <cfRule type="cellIs" dxfId="8290" priority="12612" operator="equal">
      <formula>$O$120</formula>
    </cfRule>
    <cfRule type="cellIs" dxfId="8289" priority="12613" operator="lessThan">
      <formula>$O$120</formula>
    </cfRule>
  </conditionalFormatting>
  <conditionalFormatting sqref="AL124:CX124">
    <cfRule type="containsText" dxfId="8288" priority="12606" operator="containsText" text="Score">
      <formula>NOT(ISERROR(SEARCH("Score",AL124)))</formula>
    </cfRule>
    <cfRule type="cellIs" dxfId="8287" priority="12607" operator="greaterThan">
      <formula>$O$124</formula>
    </cfRule>
    <cfRule type="cellIs" dxfId="8286" priority="12608" operator="equal">
      <formula>$O$124</formula>
    </cfRule>
    <cfRule type="cellIs" dxfId="8285" priority="12609" operator="lessThan">
      <formula>$O$124</formula>
    </cfRule>
  </conditionalFormatting>
  <conditionalFormatting sqref="O143:P143">
    <cfRule type="cellIs" dxfId="8284" priority="12602" operator="between">
      <formula>1</formula>
      <formula>700</formula>
    </cfRule>
    <cfRule type="cellIs" dxfId="8283" priority="12604" operator="between">
      <formula>1</formula>
      <formula>700</formula>
    </cfRule>
  </conditionalFormatting>
  <conditionalFormatting sqref="K131:P131 K135:P135 K139:P139 K143:N143 K151:P151 K147:P147 K155:P155 K159:P159 K163:P163 K167:P167 K171:P171 K175:P175 K179:P179 K183:P183 K187:P187">
    <cfRule type="cellIs" dxfId="8282" priority="12603"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8281" priority="12601" operator="greaterThan">
      <formula>0.05</formula>
    </cfRule>
  </conditionalFormatting>
  <conditionalFormatting sqref="U131 U139 U147 U155 U163 U171 U179 U187 U135 U143 U151 U159 U167 U175 U183">
    <cfRule type="cellIs" dxfId="8280" priority="12600" operator="between">
      <formula>0.05</formula>
      <formula>700</formula>
    </cfRule>
  </conditionalFormatting>
  <conditionalFormatting sqref="U132 U140 U148 U156 U164 U172 U180 U188 U136 U144 U152 U160 U168 U176 U184">
    <cfRule type="cellIs" dxfId="8279" priority="12599"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8278" priority="12598" operator="equal">
      <formula>1</formula>
    </cfRule>
  </conditionalFormatting>
  <conditionalFormatting sqref="I132 I136 I140 I144 I148 I152 I156 I160 I164 I168 I172 I176 I180 I184 I188">
    <cfRule type="cellIs" dxfId="8277" priority="12597" operator="between">
      <formula>0.05</formula>
      <formula>100</formula>
    </cfRule>
  </conditionalFormatting>
  <conditionalFormatting sqref="K132:O132 K136:O136 K140:O140 K144:O144 K148:O148 K152:O152 K156:O156 K160:O160 K164:O164 K168:O168 K172:O172 K176:O176 K180:O180 K184:O184 K188:O188">
    <cfRule type="cellIs" dxfId="8276" priority="12596" operator="between">
      <formula>0.05</formula>
      <formula>100</formula>
    </cfRule>
  </conditionalFormatting>
  <conditionalFormatting sqref="AF132 AF136 AF140 AF144 AF148 AF152 AF156 AF160 AF164 AF168 AF172 AF176 AF180 AF184 AF188">
    <cfRule type="containsText" dxfId="8275" priority="12595"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8274" priority="12594" operator="containsText" text="ABP">
      <formula>NOT(ISERROR(SEARCH("ABP",AG132)))</formula>
    </cfRule>
  </conditionalFormatting>
  <conditionalFormatting sqref="AJ132 AJ136 AJ140 AJ144 AJ148 AJ152 AJ156 AJ160 AJ164 AJ168 AJ172 AJ176 AJ180 AJ184 AJ188">
    <cfRule type="containsText" dxfId="8273" priority="12593" operator="containsText" text="ABP">
      <formula>NOT(ISERROR(SEARCH("ABP",AJ132)))</formula>
    </cfRule>
  </conditionalFormatting>
  <conditionalFormatting sqref="AL132 AL136 AL140 AL144 AL148 AL152 AL156 AL160 AL164 AL168 AL172 AL176 AL180 AL184 AL188">
    <cfRule type="containsText" dxfId="8272" priority="12592" operator="containsText" text="ABP">
      <formula>NOT(ISERROR(SEARCH("ABP",AL132)))</formula>
    </cfRule>
  </conditionalFormatting>
  <conditionalFormatting sqref="CX132 CX136 CX140 CX144 CX148 CX152 CX156 CX160 CX164 CX168 CX172 CX176 CX180 CX184 CX188">
    <cfRule type="containsText" dxfId="8271" priority="12590" operator="containsText" text="ABP">
      <formula>NOT(ISERROR(SEARCH("ABP",CX132)))</formula>
    </cfRule>
  </conditionalFormatting>
  <conditionalFormatting sqref="AL131:CX131">
    <cfRule type="containsText" dxfId="8270" priority="12586" operator="containsText" text="Score">
      <formula>NOT(ISERROR(SEARCH("Score",AL131)))</formula>
    </cfRule>
    <cfRule type="cellIs" dxfId="8269" priority="12587" operator="greaterThan">
      <formula>$O$131</formula>
    </cfRule>
    <cfRule type="cellIs" dxfId="8268" priority="12588" operator="equal">
      <formula>$O$131</formula>
    </cfRule>
    <cfRule type="cellIs" dxfId="8267" priority="12589" operator="lessThan">
      <formula>$O$131</formula>
    </cfRule>
  </conditionalFormatting>
  <conditionalFormatting sqref="AL139:CX139">
    <cfRule type="containsText" dxfId="8266" priority="12578" operator="containsText" text="Score">
      <formula>NOT(ISERROR(SEARCH("Score",AL139)))</formula>
    </cfRule>
    <cfRule type="cellIs" dxfId="8265" priority="12579" operator="greaterThan">
      <formula>$O$139</formula>
    </cfRule>
    <cfRule type="cellIs" dxfId="8264" priority="12580" operator="equal">
      <formula>$O$139</formula>
    </cfRule>
    <cfRule type="cellIs" dxfId="8263" priority="12581" operator="lessThan">
      <formula>$O$139</formula>
    </cfRule>
  </conditionalFormatting>
  <conditionalFormatting sqref="CX135">
    <cfRule type="containsText" dxfId="8262" priority="10562" operator="containsText" text="Score">
      <formula>NOT(ISERROR(SEARCH("Score",CX135)))</formula>
    </cfRule>
    <cfRule type="cellIs" dxfId="8261" priority="10563" operator="greaterThan">
      <formula>$O$135</formula>
    </cfRule>
    <cfRule type="cellIs" dxfId="8260" priority="10564" operator="equal">
      <formula>$O$135</formula>
    </cfRule>
    <cfRule type="cellIs" dxfId="8259" priority="10565" operator="lessThan">
      <formula>$O$135</formula>
    </cfRule>
  </conditionalFormatting>
  <conditionalFormatting sqref="AL135:CX135">
    <cfRule type="containsText" dxfId="8258" priority="8638" operator="containsText" text="Score">
      <formula>NOT(ISERROR(SEARCH("Score",AL135)))</formula>
    </cfRule>
    <cfRule type="cellIs" dxfId="8257" priority="8639" operator="greaterThan">
      <formula>$O$135</formula>
    </cfRule>
    <cfRule type="cellIs" dxfId="8256" priority="8640" operator="equal">
      <formula>$O$135</formula>
    </cfRule>
    <cfRule type="cellIs" dxfId="8255" priority="8641" operator="lessThan">
      <formula>$O$135</formula>
    </cfRule>
  </conditionalFormatting>
  <conditionalFormatting sqref="AL143:CX143">
    <cfRule type="containsText" dxfId="8254" priority="8234" operator="containsText" text="Score">
      <formula>NOT(ISERROR(SEARCH("Score",AL143)))</formula>
    </cfRule>
    <cfRule type="cellIs" dxfId="8253" priority="8235" operator="greaterThan">
      <formula>$O$143</formula>
    </cfRule>
    <cfRule type="cellIs" dxfId="8252" priority="8236" operator="equal">
      <formula>$O$143</formula>
    </cfRule>
    <cfRule type="cellIs" dxfId="8251" priority="8237" operator="lessThan">
      <formula>$O$143</formula>
    </cfRule>
  </conditionalFormatting>
  <conditionalFormatting sqref="AL147:CX147">
    <cfRule type="containsText" dxfId="8250" priority="8114" operator="containsText" text="Score">
      <formula>NOT(ISERROR(SEARCH("Score",AL147)))</formula>
    </cfRule>
    <cfRule type="cellIs" dxfId="8249" priority="8115" operator="greaterThan">
      <formula>$O$147</formula>
    </cfRule>
    <cfRule type="cellIs" dxfId="8248" priority="8116" operator="equal">
      <formula>$O$147</formula>
    </cfRule>
    <cfRule type="cellIs" dxfId="8247" priority="8117" operator="lessThan">
      <formula>$O$147</formula>
    </cfRule>
  </conditionalFormatting>
  <conditionalFormatting sqref="AL151:CX151">
    <cfRule type="containsText" dxfId="8246" priority="7994" operator="containsText" text="Score">
      <formula>NOT(ISERROR(SEARCH("Score",AL151)))</formula>
    </cfRule>
    <cfRule type="cellIs" dxfId="8245" priority="7995" operator="greaterThan">
      <formula>$O$151</formula>
    </cfRule>
    <cfRule type="cellIs" dxfId="8244" priority="7996" operator="equal">
      <formula>$O$151</formula>
    </cfRule>
    <cfRule type="cellIs" dxfId="8243" priority="7997" operator="lessThan">
      <formula>$O$151</formula>
    </cfRule>
  </conditionalFormatting>
  <conditionalFormatting sqref="AL155:CX155">
    <cfRule type="containsText" dxfId="8242" priority="7874" operator="containsText" text="Score">
      <formula>NOT(ISERROR(SEARCH("Score",AL155)))</formula>
    </cfRule>
    <cfRule type="cellIs" dxfId="8241" priority="7875" operator="greaterThan">
      <formula>$O$155</formula>
    </cfRule>
    <cfRule type="cellIs" dxfId="8240" priority="7876" operator="equal">
      <formula>$O$155</formula>
    </cfRule>
    <cfRule type="cellIs" dxfId="8239" priority="7877" operator="lessThan">
      <formula>$O$155</formula>
    </cfRule>
  </conditionalFormatting>
  <conditionalFormatting sqref="AL159:CX159">
    <cfRule type="containsText" dxfId="8238" priority="7754" operator="containsText" text="Score">
      <formula>NOT(ISERROR(SEARCH("Score",AL159)))</formula>
    </cfRule>
    <cfRule type="cellIs" dxfId="8237" priority="7755" operator="greaterThan">
      <formula>$O$159</formula>
    </cfRule>
    <cfRule type="cellIs" dxfId="8236" priority="7756" operator="equal">
      <formula>$O$159</formula>
    </cfRule>
    <cfRule type="cellIs" dxfId="8235" priority="7757" operator="lessThan">
      <formula>$O$159</formula>
    </cfRule>
  </conditionalFormatting>
  <conditionalFormatting sqref="AL163:CX163">
    <cfRule type="containsText" dxfId="8234" priority="7634" operator="containsText" text="Score">
      <formula>NOT(ISERROR(SEARCH("Score",AL163)))</formula>
    </cfRule>
    <cfRule type="cellIs" dxfId="8233" priority="7635" operator="greaterThan">
      <formula>$O$163</formula>
    </cfRule>
    <cfRule type="cellIs" dxfId="8232" priority="7636" operator="equal">
      <formula>$O$163</formula>
    </cfRule>
    <cfRule type="cellIs" dxfId="8231" priority="7637" operator="lessThan">
      <formula>$O$163</formula>
    </cfRule>
  </conditionalFormatting>
  <conditionalFormatting sqref="AL167:CX167">
    <cfRule type="containsText" dxfId="8230" priority="7514" operator="containsText" text="Score">
      <formula>NOT(ISERROR(SEARCH("Score",AL167)))</formula>
    </cfRule>
    <cfRule type="cellIs" dxfId="8229" priority="7515" operator="greaterThan">
      <formula>$O$167</formula>
    </cfRule>
    <cfRule type="cellIs" dxfId="8228" priority="7516" operator="equal">
      <formula>$O$167</formula>
    </cfRule>
    <cfRule type="cellIs" dxfId="8227" priority="7517" operator="lessThan">
      <formula>$O$167</formula>
    </cfRule>
  </conditionalFormatting>
  <conditionalFormatting sqref="AL171:CX171">
    <cfRule type="containsText" dxfId="8226" priority="7394" operator="containsText" text="Score">
      <formula>NOT(ISERROR(SEARCH("Score",AL171)))</formula>
    </cfRule>
    <cfRule type="cellIs" dxfId="8225" priority="7395" operator="greaterThan">
      <formula>$O$171</formula>
    </cfRule>
    <cfRule type="cellIs" dxfId="8224" priority="7396" operator="equal">
      <formula>$O$171</formula>
    </cfRule>
    <cfRule type="cellIs" dxfId="8223" priority="7397" operator="lessThan">
      <formula>$O$171</formula>
    </cfRule>
  </conditionalFormatting>
  <conditionalFormatting sqref="AL175:CX175">
    <cfRule type="containsText" dxfId="8222" priority="7274" operator="containsText" text="Score">
      <formula>NOT(ISERROR(SEARCH("Score",AL175)))</formula>
    </cfRule>
    <cfRule type="cellIs" dxfId="8221" priority="7275" operator="greaterThan">
      <formula>$O$175</formula>
    </cfRule>
    <cfRule type="cellIs" dxfId="8220" priority="7276" operator="equal">
      <formula>$O$175</formula>
    </cfRule>
    <cfRule type="cellIs" dxfId="8219" priority="7277" operator="lessThan">
      <formula>$O$175</formula>
    </cfRule>
  </conditionalFormatting>
  <conditionalFormatting sqref="AL179:CX179">
    <cfRule type="containsText" dxfId="8218" priority="7154" operator="containsText" text="Score">
      <formula>NOT(ISERROR(SEARCH("Score",AL179)))</formula>
    </cfRule>
    <cfRule type="cellIs" dxfId="8217" priority="7155" operator="greaterThan">
      <formula>$O$179</formula>
    </cfRule>
    <cfRule type="cellIs" dxfId="8216" priority="7156" operator="equal">
      <formula>$O$179</formula>
    </cfRule>
    <cfRule type="cellIs" dxfId="8215" priority="7157" operator="lessThan">
      <formula>$O$179</formula>
    </cfRule>
  </conditionalFormatting>
  <conditionalFormatting sqref="AL183:CX183">
    <cfRule type="containsText" dxfId="8214" priority="7034" operator="containsText" text="Score">
      <formula>NOT(ISERROR(SEARCH("Score",AL183)))</formula>
    </cfRule>
    <cfRule type="cellIs" dxfId="8213" priority="7035" operator="greaterThan">
      <formula>$O$183</formula>
    </cfRule>
    <cfRule type="cellIs" dxfId="8212" priority="7036" operator="equal">
      <formula>$O$183</formula>
    </cfRule>
    <cfRule type="cellIs" dxfId="8211" priority="7037" operator="lessThan">
      <formula>$O$183</formula>
    </cfRule>
  </conditionalFormatting>
  <conditionalFormatting sqref="AL187:CX187">
    <cfRule type="containsText" dxfId="8210" priority="6914" operator="containsText" text="Score">
      <formula>NOT(ISERROR(SEARCH("Score",AL187)))</formula>
    </cfRule>
    <cfRule type="cellIs" dxfId="8209" priority="6915" operator="greaterThan">
      <formula>$O$187</formula>
    </cfRule>
    <cfRule type="cellIs" dxfId="8208" priority="6916" operator="equal">
      <formula>$O$187</formula>
    </cfRule>
    <cfRule type="cellIs" dxfId="8207" priority="6917" operator="lessThan">
      <formula>$O$187</formula>
    </cfRule>
  </conditionalFormatting>
  <conditionalFormatting sqref="AG22">
    <cfRule type="containsText" dxfId="8206" priority="6901" operator="containsText" text="ABP">
      <formula>NOT(ISERROR(SEARCH("ABP",AG22)))</formula>
    </cfRule>
  </conditionalFormatting>
  <conditionalFormatting sqref="AL57:CX57">
    <cfRule type="containsText" dxfId="8205" priority="6867" operator="containsText" text="Score">
      <formula>NOT(ISERROR(SEARCH("Score",AL57)))</formula>
    </cfRule>
    <cfRule type="cellIs" dxfId="8204" priority="6868" operator="greaterThan">
      <formula>$O$57</formula>
    </cfRule>
    <cfRule type="cellIs" dxfId="8203" priority="6869" operator="equal">
      <formula>$O$57</formula>
    </cfRule>
    <cfRule type="cellIs" dxfId="8202" priority="6870" operator="lessThan">
      <formula>$O$57</formula>
    </cfRule>
  </conditionalFormatting>
  <conditionalFormatting sqref="AJ26">
    <cfRule type="cellIs" dxfId="8201" priority="6866" operator="greaterThan">
      <formula>0.05</formula>
    </cfRule>
  </conditionalFormatting>
  <conditionalFormatting sqref="AJ26">
    <cfRule type="containsText" dxfId="8200" priority="6865" operator="containsText" text="ABP">
      <formula>NOT(ISERROR(SEARCH("ABP",AJ26)))</formula>
    </cfRule>
  </conditionalFormatting>
  <conditionalFormatting sqref="AN22:AP22 AN30:AP30 AN26:AP26">
    <cfRule type="cellIs" dxfId="8199" priority="6303" operator="greaterThan">
      <formula>0.05</formula>
    </cfRule>
  </conditionalFormatting>
  <conditionalFormatting sqref="AN34:AP34 AN38:AP38 AN42:AP42 AN46:AP46 AN50:AP50 AN54:AP54 AN58:AP58 AN62:AP62 AN66:AP66 AN70:AP70 AN74:AP74 AN18:AP18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ellIs" dxfId="8198" priority="6302" operator="greaterThan">
      <formula>0.05</formula>
    </cfRule>
  </conditionalFormatting>
  <conditionalFormatting sqref="AN22:AP22 AN30:AP30 AN34:AP34 AN38:AP38 AN42:AP42 AN46:AP46 AN50:AP50 AN54:AP54 AN58:AP58 AN62:AP62 AN66:AP66 AN70:AP70 AN74:AP74 AN18:AP18 AN26:AP26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ontainsText" dxfId="8197" priority="6301" operator="containsText" text="ABP">
      <formula>NOT(ISERROR(SEARCH("ABP",AN18)))</formula>
    </cfRule>
  </conditionalFormatting>
  <conditionalFormatting sqref="AN18:AP18">
    <cfRule type="cellIs" dxfId="8196" priority="6300" operator="between">
      <formula>0.5</formula>
      <formula>100</formula>
    </cfRule>
  </conditionalFormatting>
  <conditionalFormatting sqref="AN135:AP135">
    <cfRule type="containsText" dxfId="8195" priority="6176" operator="containsText" text="Score">
      <formula>NOT(ISERROR(SEARCH("Score",AN135)))</formula>
    </cfRule>
    <cfRule type="cellIs" dxfId="8194" priority="6177" operator="greaterThan">
      <formula>$O$135</formula>
    </cfRule>
    <cfRule type="cellIs" dxfId="8193" priority="6178" operator="equal">
      <formula>$O$135</formula>
    </cfRule>
    <cfRule type="cellIs" dxfId="8192" priority="6179" operator="lessThan">
      <formula>$O$135</formula>
    </cfRule>
  </conditionalFormatting>
  <conditionalFormatting sqref="AM22 AM30 AM26">
    <cfRule type="cellIs" dxfId="8191" priority="6119" operator="greaterThan">
      <formula>0.05</formula>
    </cfRule>
  </conditionalFormatting>
  <conditionalFormatting sqref="AM34 AM38 AM42 AM46 AM50 AM54 AM58 AM62 AM66 AM70 AM74 AM18 AM81 AM85 AM89 AM93 AM97 AM101 AM109 AM113 AM117 AM121 AM125 AM105 AM132 AM136 AM140 AM144 AM148 AM152 AM156 AM160 AM164 AM168 AM172 AM176 AM180 AM184 AM188">
    <cfRule type="cellIs" dxfId="8190" priority="6118" operator="greaterThan">
      <formula>0.05</formula>
    </cfRule>
  </conditionalFormatting>
  <conditionalFormatting sqref="AM22 AM30 AM34 AM38 AM42 AM46 AM50 AM54 AM58 AM62 AM66 AM70 AM74 AM18 AM26 AM81 AM85 AM89 AM93 AM97 AM101 AM109 AM113 AM117 AM121 AM125 AM105 AM132 AM136 AM140 AM144 AM148 AM152 AM156 AM160 AM164 AM168 AM172 AM176 AM180 AM184 AM188">
    <cfRule type="containsText" dxfId="8189" priority="6117" operator="containsText" text="ABP">
      <formula>NOT(ISERROR(SEARCH("ABP",AM18)))</formula>
    </cfRule>
  </conditionalFormatting>
  <conditionalFormatting sqref="AM18">
    <cfRule type="cellIs" dxfId="8188" priority="6116" operator="between">
      <formula>0.5</formula>
      <formula>100</formula>
    </cfRule>
  </conditionalFormatting>
  <conditionalFormatting sqref="AM135">
    <cfRule type="containsText" dxfId="8187" priority="5992" operator="containsText" text="Score">
      <formula>NOT(ISERROR(SEARCH("Score",AM135)))</formula>
    </cfRule>
    <cfRule type="cellIs" dxfId="8186" priority="5993" operator="greaterThan">
      <formula>$O$135</formula>
    </cfRule>
    <cfRule type="cellIs" dxfId="8185" priority="5994" operator="equal">
      <formula>$O$135</formula>
    </cfRule>
    <cfRule type="cellIs" dxfId="8184" priority="5995" operator="lessThan">
      <formula>$O$135</formula>
    </cfRule>
  </conditionalFormatting>
  <conditionalFormatting sqref="AQ22:AR22 AQ30:AR30 AQ26:AR26 AU26 AU30 AU22">
    <cfRule type="cellIs" dxfId="8183" priority="5935" operator="greaterThan">
      <formula>0.05</formula>
    </cfRule>
  </conditionalFormatting>
  <conditionalFormatting sqref="AQ34:AR34 AQ38:AR38 AQ42:AR42 AQ46:AR46 AQ50:AR50 AQ54:AR54 AQ58:AR58 AQ62:AR62 AQ66:AR66 AQ70:AR70 AQ74:AR74 AQ18:AR18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18 AU74 AU70 AU66 AU62 AU58 AU54 AU50 AU46 AU42 AU38 AU34">
    <cfRule type="cellIs" dxfId="8182" priority="5934" operator="greaterThan">
      <formula>0.05</formula>
    </cfRule>
  </conditionalFormatting>
  <conditionalFormatting sqref="AQ22:AR22 AQ30:AR30 AQ34:AR34 AQ38:AR38 AQ42:AR42 AQ46:AR46 AQ50:AR50 AQ54:AR54 AQ58:AR58 AQ62:AR62 AQ66:AR66 AQ70:AR70 AQ74:AR74 AQ18:AR18 AQ26:AR26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26 AU18 AU74 AU70 AU66 AU62 AU58 AU54 AU50 AU46 AU42 AU38 AU34 AU30 AU22">
    <cfRule type="containsText" dxfId="8181" priority="5933" operator="containsText" text="ABP">
      <formula>NOT(ISERROR(SEARCH("ABP",AQ18)))</formula>
    </cfRule>
  </conditionalFormatting>
  <conditionalFormatting sqref="AQ18:AR18 AU18">
    <cfRule type="cellIs" dxfId="8180" priority="5932" operator="between">
      <formula>0.5</formula>
      <formula>100</formula>
    </cfRule>
  </conditionalFormatting>
  <conditionalFormatting sqref="AQ135:AR135">
    <cfRule type="containsText" dxfId="8179" priority="5808" operator="containsText" text="Score">
      <formula>NOT(ISERROR(SEARCH("Score",AQ135)))</formula>
    </cfRule>
    <cfRule type="cellIs" dxfId="8178" priority="5809" operator="greaterThan">
      <formula>$O$135</formula>
    </cfRule>
    <cfRule type="cellIs" dxfId="8177" priority="5810" operator="equal">
      <formula>$O$135</formula>
    </cfRule>
    <cfRule type="cellIs" dxfId="8176" priority="5811" operator="lessThan">
      <formula>$O$135</formula>
    </cfRule>
  </conditionalFormatting>
  <conditionalFormatting sqref="AH18">
    <cfRule type="containsText" dxfId="8175" priority="5567" operator="containsText" text="ABP">
      <formula>NOT(ISERROR(SEARCH("ABP",AH18)))</formula>
    </cfRule>
  </conditionalFormatting>
  <conditionalFormatting sqref="AS22:AT22 AS30:AT30 AS26:AT26">
    <cfRule type="cellIs" dxfId="8174" priority="5554" operator="greaterThan">
      <formula>0.05</formula>
    </cfRule>
  </conditionalFormatting>
  <conditionalFormatting sqref="AS34:AT34 AS38:AT38 AS42:AT42 AS46:AT46 AS50:AT50 AS54:AT54 AS58:AT58 AS62:AT62 AS66:AT66 AS70:AT70 AS74:AT74 AS18:AT18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ellIs" dxfId="8173" priority="5553" operator="greaterThan">
      <formula>0.05</formula>
    </cfRule>
  </conditionalFormatting>
  <conditionalFormatting sqref="AS22:AT22 AS30:AT30 AS34:AT34 AS38:AT38 AS42:AT42 AS46:AT46 AS50:AT50 AS54:AT54 AS58:AT58 AS62:AT62 AS66:AT66 AS70:AT70 AS74:AT74 AS18:AT18 AS26:AT26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ontainsText" dxfId="8172" priority="5552" operator="containsText" text="ABP">
      <formula>NOT(ISERROR(SEARCH("ABP",AS18)))</formula>
    </cfRule>
  </conditionalFormatting>
  <conditionalFormatting sqref="AS18:AT18">
    <cfRule type="cellIs" dxfId="8171" priority="5551" operator="between">
      <formula>0.5</formula>
      <formula>100</formula>
    </cfRule>
  </conditionalFormatting>
  <conditionalFormatting sqref="AS135:AT135">
    <cfRule type="containsText" dxfId="8170" priority="5427" operator="containsText" text="Score">
      <formula>NOT(ISERROR(SEARCH("Score",AS135)))</formula>
    </cfRule>
    <cfRule type="cellIs" dxfId="8169" priority="5428" operator="greaterThan">
      <formula>$O$135</formula>
    </cfRule>
    <cfRule type="cellIs" dxfId="8168" priority="5429" operator="equal">
      <formula>$O$135</formula>
    </cfRule>
    <cfRule type="cellIs" dxfId="8167" priority="5430" operator="lessThan">
      <formula>$O$135</formula>
    </cfRule>
  </conditionalFormatting>
  <conditionalFormatting sqref="AW22 AW30 AW26 CT26:CW26 CT30:CW30 CT22:CW22">
    <cfRule type="cellIs" dxfId="8166" priority="5370" operator="greaterThan">
      <formula>0.05</formula>
    </cfRule>
  </conditionalFormatting>
  <conditionalFormatting sqref="AW34 AW38 AW42 AW46 AW50 AW54 AW58 AW62 AW66 AW70 AW74 AW18 AW81 AW85 AW89 AW93 AW97 AW101 AW109 AW113 AW117 AW121 AW125 AW105 AW132 AW136 AW140 AW144 AW148 AW152 AW156 AW160 AW164 AW168 AW172 AW176 AW180 AW184 AW188 CT188:CW188 CT184:CW184 CT180:CW180 CT176:CW176 CT172:CW172 CT168:CW168 CT164:CW164 CT160:CW160 CT156:CW156 CT152:CW152 CT148:CW148 CT144:CW144 CT140:CW140 CT136:CW136 CT132:CW132 CT105:CW105 CT125:CW125 CT121:CW121 CT117:CW117 CT113:CW113 CT109:CW109 CT101:CW101 CT97:CW97 CT93:CW93 CT89:CW89 CT85:CW85 CT81:CW81 CT18:CW18 CT74:CW74 CT70:CW70 CT66:CW66 CT62:CW62 CT58:CW58 CT54:CW54 CT50:CW50 CT46:CW46 CT42:CW42 CT38:CW38 CT34:CW34">
    <cfRule type="cellIs" dxfId="8165" priority="5369" operator="greaterThan">
      <formula>0.05</formula>
    </cfRule>
  </conditionalFormatting>
  <conditionalFormatting sqref="AW22 AW30 AW34 AW38 AW42 AW46 AW50 AW54 AW58 AW62 AW66 AW70 AW74 AW18 AW26 AW81 AW85 AW89 AW93 AW97 AW101 AW109 AW113 AW117 AW121 AW125 AW105 AW132 AW136 AW140 AW144 AW148 AW152 AW156 AW160 AW164 AW168 AW172 AW176 AW180 AW184 AW188 CT188:CW188 CT184:CW184 CT180:CW180 CT176:CW176 CT172:CW172 CT168:CW168 CT164:CW164 CT160:CW160 CT156:CW156 CT152:CW152 CT148:CW148 CT144:CW144 CT140:CW140 CT136:CW136 CT132:CW132 CT105:CW105 CT125:CW125 CT121:CW121 CT117:CW117 CT113:CW113 CT109:CW109 CT101:CW101 CT97:CW97 CT93:CW93 CT89:CW89 CT85:CW85 CT81:CW81 CT26:CW26 CT18:CW18 CT74:CW74 CT70:CW70 CT66:CW66 CT62:CW62 CT58:CW58 CT54:CW54 CT50:CW50 CT46:CW46 CT42:CW42 CT38:CW38 CT34:CW34 CT30:CW30 CT22:CW22">
    <cfRule type="containsText" dxfId="8164" priority="5368" operator="containsText" text="ABP">
      <formula>NOT(ISERROR(SEARCH("ABP",AW18)))</formula>
    </cfRule>
  </conditionalFormatting>
  <conditionalFormatting sqref="AW18 CT18:CW18">
    <cfRule type="cellIs" dxfId="8163" priority="5367" operator="between">
      <formula>0.5</formula>
      <formula>100</formula>
    </cfRule>
  </conditionalFormatting>
  <conditionalFormatting sqref="AW135">
    <cfRule type="containsText" dxfId="8162" priority="5243" operator="containsText" text="Score">
      <formula>NOT(ISERROR(SEARCH("Score",AW135)))</formula>
    </cfRule>
    <cfRule type="cellIs" dxfId="8161" priority="5244" operator="greaterThan">
      <formula>$O$135</formula>
    </cfRule>
    <cfRule type="cellIs" dxfId="8160" priority="5245" operator="equal">
      <formula>$O$135</formula>
    </cfRule>
    <cfRule type="cellIs" dxfId="8159" priority="5246" operator="lessThan">
      <formula>$O$135</formula>
    </cfRule>
  </conditionalFormatting>
  <conditionalFormatting sqref="AX22:AZ22 AX30:AZ30 AX26:AZ26">
    <cfRule type="cellIs" dxfId="8158" priority="5186" operator="greaterThan">
      <formula>0.05</formula>
    </cfRule>
  </conditionalFormatting>
  <conditionalFormatting sqref="AX34:AZ34 AX38:AZ38 AX42:AZ42 AX46:AZ46 AX50:AZ50 AX54:AZ54 AX58:AZ58 AX62:AZ62 AX66:AZ66 AX70:AZ70 AX74:AZ74 AX18:AZ18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ellIs" dxfId="8157" priority="5185" operator="greaterThan">
      <formula>0.05</formula>
    </cfRule>
  </conditionalFormatting>
  <conditionalFormatting sqref="AX22:AZ22 AX30:AZ30 AX34:AZ34 AX38:AZ38 AX42:AZ42 AX46:AZ46 AX50:AZ50 AX54:AZ54 AX58:AZ58 AX62:AZ62 AX66:AZ66 AX70:AZ70 AX74:AZ74 AX18:AZ18 AX26:AZ26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ontainsText" dxfId="8156" priority="5184" operator="containsText" text="ABP">
      <formula>NOT(ISERROR(SEARCH("ABP",AX18)))</formula>
    </cfRule>
  </conditionalFormatting>
  <conditionalFormatting sqref="AX18:AZ18">
    <cfRule type="cellIs" dxfId="8155" priority="5183" operator="between">
      <formula>0.5</formula>
      <formula>100</formula>
    </cfRule>
  </conditionalFormatting>
  <conditionalFormatting sqref="AX135:AZ135">
    <cfRule type="containsText" dxfId="8154" priority="5059" operator="containsText" text="Score">
      <formula>NOT(ISERROR(SEARCH("Score",AX135)))</formula>
    </cfRule>
    <cfRule type="cellIs" dxfId="8153" priority="5060" operator="greaterThan">
      <formula>$O$135</formula>
    </cfRule>
    <cfRule type="cellIs" dxfId="8152" priority="5061" operator="equal">
      <formula>$O$135</formula>
    </cfRule>
    <cfRule type="cellIs" dxfId="8151" priority="5062" operator="lessThan">
      <formula>$O$135</formula>
    </cfRule>
  </conditionalFormatting>
  <conditionalFormatting sqref="AL21:CX21">
    <cfRule type="containsText" dxfId="8150" priority="4999" operator="containsText" text="Score">
      <formula>NOT(ISERROR(SEARCH("Score",AL21)))</formula>
    </cfRule>
    <cfRule type="cellIs" dxfId="8149" priority="5000" operator="greaterThan">
      <formula>$O$21</formula>
    </cfRule>
    <cfRule type="cellIs" dxfId="8148" priority="5001" operator="equal">
      <formula>$O$21</formula>
    </cfRule>
    <cfRule type="cellIs" dxfId="8147" priority="5002" operator="lessThan">
      <formula>$O$21</formula>
    </cfRule>
  </conditionalFormatting>
  <conditionalFormatting sqref="AL17:CX17">
    <cfRule type="containsText" dxfId="8146" priority="4995" operator="containsText" text="Score">
      <formula>NOT(ISERROR(SEARCH("Score",AL17)))</formula>
    </cfRule>
    <cfRule type="cellIs" dxfId="8145" priority="4996" operator="greaterThan">
      <formula>$O$17</formula>
    </cfRule>
    <cfRule type="cellIs" dxfId="8144" priority="4997" operator="equal">
      <formula>$O$17</formula>
    </cfRule>
    <cfRule type="cellIs" dxfId="8143" priority="4998" operator="lessThan">
      <formula>$O$17</formula>
    </cfRule>
  </conditionalFormatting>
  <conditionalFormatting sqref="BA22:BD22 BA30:BD30 BA26:BD26 BP26 BP30 BP22">
    <cfRule type="cellIs" dxfId="8142" priority="4994" operator="greaterThan">
      <formula>0.05</formula>
    </cfRule>
  </conditionalFormatting>
  <conditionalFormatting sqref="BA34:BD34 BA38:BD38 BA42:BD42 BA46:BD46 BA50:BD50 BA54:BD54 BA58:BD58 BA62:BD62 BA66:BD66 BA70:BD70 BA74:BD74 BA18:BD18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18 BP74 BP70 BP66 BP62 BP58 BP54 BP50 BP46 BP42 BP38 BP34">
    <cfRule type="cellIs" dxfId="8141" priority="4993" operator="greaterThan">
      <formula>0.05</formula>
    </cfRule>
  </conditionalFormatting>
  <conditionalFormatting sqref="BA22:BD22 BA30:BD30 BA34:BD34 BA38:BD38 BA42:BD42 BA46:BD46 BA50:BD50 BA54:BD54 BA58:BD58 BA62:BD62 BA66:BD66 BA70:BD70 BA74:BD74 BA18:BD18 BA26:BD26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26 BP18 BP74 BP70 BP66 BP62 BP58 BP54 BP50 BP46 BP42 BP38 BP34 BP30 BP22">
    <cfRule type="containsText" dxfId="8140" priority="4992" operator="containsText" text="ABP">
      <formula>NOT(ISERROR(SEARCH("ABP",BA18)))</formula>
    </cfRule>
  </conditionalFormatting>
  <conditionalFormatting sqref="BA18:BD18 BP18">
    <cfRule type="cellIs" dxfId="8139" priority="4991" operator="between">
      <formula>0.5</formula>
      <formula>100</formula>
    </cfRule>
  </conditionalFormatting>
  <conditionalFormatting sqref="BA135:BD135">
    <cfRule type="containsText" dxfId="8138" priority="4867" operator="containsText" text="Score">
      <formula>NOT(ISERROR(SEARCH("Score",BA135)))</formula>
    </cfRule>
    <cfRule type="cellIs" dxfId="8137" priority="4868" operator="greaterThan">
      <formula>$O$135</formula>
    </cfRule>
    <cfRule type="cellIs" dxfId="8136" priority="4869" operator="equal">
      <formula>$O$135</formula>
    </cfRule>
    <cfRule type="cellIs" dxfId="8135" priority="4870" operator="lessThan">
      <formula>$O$135</formula>
    </cfRule>
  </conditionalFormatting>
  <conditionalFormatting sqref="BH26 BH30 BH22">
    <cfRule type="cellIs" dxfId="8134" priority="4810" operator="greaterThan">
      <formula>0.05</formula>
    </cfRule>
  </conditionalFormatting>
  <conditionalFormatting sqref="BH188 BH184 BH180 BH176 BH172 BH168 BH164 BH160 BH156 BH152 BH148 BH144 BH140 BH136 BH132 BH105 BH125 BH121 BH117 BH113 BH109 BH101 BH97 BH93 BH89 BH85 BH81 BH18 BH74 BH70 BH66 BH62 BH58 BH54 BH50 BH46 BH42 BH38 BH34">
    <cfRule type="cellIs" dxfId="8133" priority="4809" operator="greaterThan">
      <formula>0.05</formula>
    </cfRule>
  </conditionalFormatting>
  <conditionalFormatting sqref="BH188 BH184 BH180 BH176 BH172 BH168 BH164 BH160 BH156 BH152 BH148 BH144 BH140 BH136 BH132 BH105 BH125 BH121 BH117 BH113 BH109 BH101 BH97 BH93 BH89 BH85 BH81 BH26 BH18 BH74 BH70 BH66 BH62 BH58 BH54 BH50 BH46 BH42 BH38 BH34 BH30 BH22">
    <cfRule type="containsText" dxfId="8132" priority="4808" operator="containsText" text="ABP">
      <formula>NOT(ISERROR(SEARCH("ABP",BH18)))</formula>
    </cfRule>
  </conditionalFormatting>
  <conditionalFormatting sqref="BH18">
    <cfRule type="cellIs" dxfId="8131" priority="4807" operator="between">
      <formula>0.5</formula>
      <formula>100</formula>
    </cfRule>
  </conditionalFormatting>
  <conditionalFormatting sqref="BH135">
    <cfRule type="containsText" dxfId="8130" priority="4683" operator="containsText" text="Score">
      <formula>NOT(ISERROR(SEARCH("Score",BH135)))</formula>
    </cfRule>
    <cfRule type="cellIs" dxfId="8129" priority="4684" operator="greaterThan">
      <formula>$O$135</formula>
    </cfRule>
    <cfRule type="cellIs" dxfId="8128" priority="4685" operator="equal">
      <formula>$O$135</formula>
    </cfRule>
    <cfRule type="cellIs" dxfId="8127" priority="4686" operator="lessThan">
      <formula>$O$135</formula>
    </cfRule>
  </conditionalFormatting>
  <conditionalFormatting sqref="BG22 BG30 BG26">
    <cfRule type="cellIs" dxfId="8126" priority="4626" operator="greaterThan">
      <formula>0.05</formula>
    </cfRule>
  </conditionalFormatting>
  <conditionalFormatting sqref="BG34 BG38 BG42 BG46 BG50 BG54 BG58 BG62 BG66 BG70 BG74 BG18 BG81 BG85 BG89 BG93 BG97 BG101 BG109 BG113 BG117 BG121 BG125 BG105 BG132 BG136 BG140 BG144 BG148 BG152 BG156 BG160 BG164 BG168 BG172 BG176 BG180 BG184 BG188">
    <cfRule type="cellIs" dxfId="8125" priority="4625" operator="greaterThan">
      <formula>0.05</formula>
    </cfRule>
  </conditionalFormatting>
  <conditionalFormatting sqref="BG22 BG30 BG34 BG38 BG42 BG46 BG50 BG54 BG58 BG62 BG66 BG70 BG74 BG18 BG26 BG81 BG85 BG89 BG93 BG97 BG101 BG109 BG113 BG117 BG121 BG125 BG105 BG132 BG136 BG140 BG144 BG148 BG152 BG156 BG160 BG164 BG168 BG172 BG176 BG180 BG184 BG188">
    <cfRule type="containsText" dxfId="8124" priority="4624" operator="containsText" text="ABP">
      <formula>NOT(ISERROR(SEARCH("ABP",BG18)))</formula>
    </cfRule>
  </conditionalFormatting>
  <conditionalFormatting sqref="BG18">
    <cfRule type="cellIs" dxfId="8123" priority="4623" operator="between">
      <formula>0.5</formula>
      <formula>100</formula>
    </cfRule>
  </conditionalFormatting>
  <conditionalFormatting sqref="BG135">
    <cfRule type="containsText" dxfId="8122" priority="4499" operator="containsText" text="Score">
      <formula>NOT(ISERROR(SEARCH("Score",BG135)))</formula>
    </cfRule>
    <cfRule type="cellIs" dxfId="8121" priority="4500" operator="greaterThan">
      <formula>$O$135</formula>
    </cfRule>
    <cfRule type="cellIs" dxfId="8120" priority="4501" operator="equal">
      <formula>$O$135</formula>
    </cfRule>
    <cfRule type="cellIs" dxfId="8119" priority="4502" operator="lessThan">
      <formula>$O$135</formula>
    </cfRule>
  </conditionalFormatting>
  <conditionalFormatting sqref="BE22:BF22 BE30:BF30 BE26:BF26">
    <cfRule type="cellIs" dxfId="8118" priority="4442" operator="greaterThan">
      <formula>0.05</formula>
    </cfRule>
  </conditionalFormatting>
  <conditionalFormatting sqref="BE34:BF34 BE38:BF38 BE42:BF42 BE46:BF46 BE50:BF50 BE54:BF54 BE58:BF58 BE62:BF62 BE66:BF66 BE70:BF70 BE74:BF74 BE18:BF18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ellIs" dxfId="8117" priority="4441" operator="greaterThan">
      <formula>0.05</formula>
    </cfRule>
  </conditionalFormatting>
  <conditionalFormatting sqref="BE22:BF22 BE30:BF30 BE34:BF34 BE38:BF38 BE42:BF42 BE46:BF46 BE50:BF50 BE54:BF54 BE58:BF58 BE62:BF62 BE66:BF66 BE70:BF70 BE74:BF74 BE18:BF18 BE26:BF26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ontainsText" dxfId="8116" priority="4440" operator="containsText" text="ABP">
      <formula>NOT(ISERROR(SEARCH("ABP",BE18)))</formula>
    </cfRule>
  </conditionalFormatting>
  <conditionalFormatting sqref="BE18:BF18">
    <cfRule type="cellIs" dxfId="8115" priority="4439" operator="between">
      <formula>0.5</formula>
      <formula>100</formula>
    </cfRule>
  </conditionalFormatting>
  <conditionalFormatting sqref="BE135:BF135">
    <cfRule type="containsText" dxfId="8114" priority="4315" operator="containsText" text="Score">
      <formula>NOT(ISERROR(SEARCH("Score",BE135)))</formula>
    </cfRule>
    <cfRule type="cellIs" dxfId="8113" priority="4316" operator="greaterThan">
      <formula>$O$135</formula>
    </cfRule>
    <cfRule type="cellIs" dxfId="8112" priority="4317" operator="equal">
      <formula>$O$135</formula>
    </cfRule>
    <cfRule type="cellIs" dxfId="8111" priority="4318" operator="lessThan">
      <formula>$O$135</formula>
    </cfRule>
  </conditionalFormatting>
  <conditionalFormatting sqref="BI26:BM26 BI30:BM30 BI22:BM22 BO22 BO30 BO26">
    <cfRule type="cellIs" dxfId="8110" priority="4258"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18:BM18 BI74:BM74 BI70:BM70 BI66:BM66 BI62:BM62 BI58:BM58 BI54:BM54 BI50:BM50 BI46:BM46 BI42:BM42 BI38:BM38 BI34:BM34 BO34 BO38 BO42 BO46 BO50 BO54 BO58 BO62 BO66 BO70 BO74 BO18 BO81 BO85 BO89 BO93 BO97 BO101 BO109 BO113 BO117 BO121 BO125 BO105 BO132 BO136 BO140 BO144 BO148 BO152 BO156 BO160 BO164 BO168 BO172 BO176 BO180 BO184 BO188">
    <cfRule type="cellIs" dxfId="8109" priority="4257"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26:BM26 BI18:BM18 BI74:BM74 BI70:BM70 BI66:BM66 BI62:BM62 BI58:BM58 BI54:BM54 BI50:BM50 BI46:BM46 BI42:BM42 BI38:BM38 BI34:BM34 BI30:BM30 BI22:BM22 BO22 BO30 BO34 BO38 BO42 BO46 BO50 BO54 BO58 BO62 BO66 BO70 BO74 BO18 BO26 BO81 BO85 BO89 BO93 BO97 BO101 BO109 BO113 BO117 BO121 BO125 BO105 BO132 BO136 BO140 BO144 BO148 BO152 BO156 BO160 BO164 BO168 BO172 BO176 BO180 BO184 BO188">
    <cfRule type="containsText" dxfId="8108" priority="4256" operator="containsText" text="ABP">
      <formula>NOT(ISERROR(SEARCH("ABP",BI18)))</formula>
    </cfRule>
  </conditionalFormatting>
  <conditionalFormatting sqref="BI18:BM18 BO18">
    <cfRule type="cellIs" dxfId="8107" priority="4255" operator="between">
      <formula>0.5</formula>
      <formula>100</formula>
    </cfRule>
  </conditionalFormatting>
  <conditionalFormatting sqref="BI135:BM135">
    <cfRule type="containsText" dxfId="8106" priority="4139" operator="containsText" text="Score">
      <formula>NOT(ISERROR(SEARCH("Score",BI135)))</formula>
    </cfRule>
    <cfRule type="cellIs" dxfId="8105" priority="4140" operator="greaterThan">
      <formula>$O$135</formula>
    </cfRule>
    <cfRule type="cellIs" dxfId="8104" priority="4141" operator="equal">
      <formula>$O$135</formula>
    </cfRule>
    <cfRule type="cellIs" dxfId="8103" priority="4142" operator="lessThan">
      <formula>$O$135</formula>
    </cfRule>
  </conditionalFormatting>
  <conditionalFormatting sqref="AV196 CX196">
    <cfRule type="cellIs" dxfId="8102" priority="3910" operator="greaterThan">
      <formula>0.05</formula>
    </cfRule>
  </conditionalFormatting>
  <conditionalFormatting sqref="Q194:Q197">
    <cfRule type="cellIs" dxfId="8101" priority="3909" operator="between">
      <formula>1</formula>
      <formula>700</formula>
    </cfRule>
  </conditionalFormatting>
  <conditionalFormatting sqref="R194:R196">
    <cfRule type="cellIs" dxfId="8100" priority="3908" operator="between">
      <formula>0.05</formula>
      <formula>100</formula>
    </cfRule>
  </conditionalFormatting>
  <conditionalFormatting sqref="AV196">
    <cfRule type="containsText" dxfId="8099" priority="3907" operator="containsText" text="ABP">
      <formula>NOT(ISERROR(SEARCH("ABP",AV196)))</formula>
    </cfRule>
  </conditionalFormatting>
  <conditionalFormatting sqref="K195:P195">
    <cfRule type="cellIs" dxfId="8098" priority="3906" operator="between">
      <formula>1</formula>
      <formula>700</formula>
    </cfRule>
  </conditionalFormatting>
  <conditionalFormatting sqref="AF196:AJ196">
    <cfRule type="cellIs" dxfId="8097" priority="3905" operator="greaterThan">
      <formula>0.05</formula>
    </cfRule>
  </conditionalFormatting>
  <conditionalFormatting sqref="U195">
    <cfRule type="cellIs" dxfId="8096" priority="3904" operator="between">
      <formula>0.05</formula>
      <formula>700</formula>
    </cfRule>
  </conditionalFormatting>
  <conditionalFormatting sqref="U196">
    <cfRule type="cellIs" dxfId="8095" priority="3903" operator="equal">
      <formula>1</formula>
    </cfRule>
  </conditionalFormatting>
  <conditionalFormatting sqref="T195:T196 T197:U197 V195:V197 T194:V194">
    <cfRule type="cellIs" dxfId="8094" priority="3902" operator="equal">
      <formula>1</formula>
    </cfRule>
  </conditionalFormatting>
  <conditionalFormatting sqref="I196">
    <cfRule type="cellIs" dxfId="8093" priority="3901" operator="between">
      <formula>0.05</formula>
      <formula>100</formula>
    </cfRule>
  </conditionalFormatting>
  <conditionalFormatting sqref="K196:O196">
    <cfRule type="cellIs" dxfId="8092" priority="3900" operator="between">
      <formula>0.05</formula>
      <formula>100</formula>
    </cfRule>
  </conditionalFormatting>
  <conditionalFormatting sqref="AF196">
    <cfRule type="containsText" dxfId="8091" priority="3899" operator="containsText" text="ABP">
      <formula>NOT(ISERROR(SEARCH("ABP",AF196)))</formula>
    </cfRule>
  </conditionalFormatting>
  <conditionalFormatting sqref="AG196:AI196">
    <cfRule type="containsText" dxfId="8090" priority="3898" operator="containsText" text="ABP">
      <formula>NOT(ISERROR(SEARCH("ABP",AG196)))</formula>
    </cfRule>
  </conditionalFormatting>
  <conditionalFormatting sqref="AJ196">
    <cfRule type="containsText" dxfId="8089" priority="3897" operator="containsText" text="ABP">
      <formula>NOT(ISERROR(SEARCH("ABP",AJ196)))</formula>
    </cfRule>
  </conditionalFormatting>
  <conditionalFormatting sqref="AL196">
    <cfRule type="containsText" dxfId="8088" priority="3896" operator="containsText" text="ABP">
      <formula>NOT(ISERROR(SEARCH("ABP",AL196)))</formula>
    </cfRule>
  </conditionalFormatting>
  <conditionalFormatting sqref="CX196">
    <cfRule type="containsText" dxfId="8087" priority="3895" operator="containsText" text="ABP">
      <formula>NOT(ISERROR(SEARCH("ABP",CX196)))</formula>
    </cfRule>
  </conditionalFormatting>
  <conditionalFormatting sqref="AL195:CX195">
    <cfRule type="containsText" dxfId="8086" priority="3891" operator="containsText" text="Score">
      <formula>NOT(ISERROR(SEARCH("Score",AL195)))</formula>
    </cfRule>
    <cfRule type="cellIs" dxfId="8085" priority="3892" operator="greaterThan">
      <formula>$O$195</formula>
    </cfRule>
    <cfRule type="cellIs" dxfId="8084" priority="3893" operator="equal">
      <formula>$O$195</formula>
    </cfRule>
    <cfRule type="cellIs" dxfId="8083" priority="3894" operator="lessThan">
      <formula>$O$195</formula>
    </cfRule>
  </conditionalFormatting>
  <conditionalFormatting sqref="AN196:AP196">
    <cfRule type="cellIs" dxfId="8082" priority="3814" operator="greaterThan">
      <formula>0.05</formula>
    </cfRule>
  </conditionalFormatting>
  <conditionalFormatting sqref="AN196:AP196">
    <cfRule type="containsText" dxfId="8081" priority="3813" operator="containsText" text="ABP">
      <formula>NOT(ISERROR(SEARCH("ABP",AN196)))</formula>
    </cfRule>
  </conditionalFormatting>
  <conditionalFormatting sqref="AM196">
    <cfRule type="cellIs" dxfId="8080" priority="3808" operator="greaterThan">
      <formula>0.05</formula>
    </cfRule>
  </conditionalFormatting>
  <conditionalFormatting sqref="AM196">
    <cfRule type="containsText" dxfId="8079" priority="3807" operator="containsText" text="ABP">
      <formula>NOT(ISERROR(SEARCH("ABP",AM196)))</formula>
    </cfRule>
  </conditionalFormatting>
  <conditionalFormatting sqref="AQ196:AR196 AU196">
    <cfRule type="cellIs" dxfId="8078" priority="3802" operator="greaterThan">
      <formula>0.05</formula>
    </cfRule>
  </conditionalFormatting>
  <conditionalFormatting sqref="AQ196:AR196 AU196">
    <cfRule type="containsText" dxfId="8077" priority="3801" operator="containsText" text="ABP">
      <formula>NOT(ISERROR(SEARCH("ABP",AQ196)))</formula>
    </cfRule>
  </conditionalFormatting>
  <conditionalFormatting sqref="AS196:AT196">
    <cfRule type="cellIs" dxfId="8076" priority="3790" operator="greaterThan">
      <formula>0.05</formula>
    </cfRule>
  </conditionalFormatting>
  <conditionalFormatting sqref="AS196:AT196">
    <cfRule type="containsText" dxfId="8075" priority="3789" operator="containsText" text="ABP">
      <formula>NOT(ISERROR(SEARCH("ABP",AS196)))</formula>
    </cfRule>
  </conditionalFormatting>
  <conditionalFormatting sqref="AW196 CT196:CW196">
    <cfRule type="cellIs" dxfId="8074" priority="3784" operator="greaterThan">
      <formula>0.05</formula>
    </cfRule>
  </conditionalFormatting>
  <conditionalFormatting sqref="AW196 CT196:CW196">
    <cfRule type="containsText" dxfId="8073" priority="3783" operator="containsText" text="ABP">
      <formula>NOT(ISERROR(SEARCH("ABP",AW196)))</formula>
    </cfRule>
  </conditionalFormatting>
  <conditionalFormatting sqref="AX196:AZ196">
    <cfRule type="cellIs" dxfId="8072" priority="3778" operator="greaterThan">
      <formula>0.05</formula>
    </cfRule>
  </conditionalFormatting>
  <conditionalFormatting sqref="AX196:AZ196">
    <cfRule type="containsText" dxfId="8071" priority="3777" operator="containsText" text="ABP">
      <formula>NOT(ISERROR(SEARCH("ABP",AX196)))</formula>
    </cfRule>
  </conditionalFormatting>
  <conditionalFormatting sqref="BA196:BD196 BP196">
    <cfRule type="cellIs" dxfId="8070" priority="3772" operator="greaterThan">
      <formula>0.05</formula>
    </cfRule>
  </conditionalFormatting>
  <conditionalFormatting sqref="BA196:BD196 BP196">
    <cfRule type="containsText" dxfId="8069" priority="3771" operator="containsText" text="ABP">
      <formula>NOT(ISERROR(SEARCH("ABP",BA196)))</formula>
    </cfRule>
  </conditionalFormatting>
  <conditionalFormatting sqref="BH196">
    <cfRule type="cellIs" dxfId="8068" priority="3766" operator="greaterThan">
      <formula>0.05</formula>
    </cfRule>
  </conditionalFormatting>
  <conditionalFormatting sqref="BH196">
    <cfRule type="containsText" dxfId="8067" priority="3765" operator="containsText" text="ABP">
      <formula>NOT(ISERROR(SEARCH("ABP",BH196)))</formula>
    </cfRule>
  </conditionalFormatting>
  <conditionalFormatting sqref="BG196">
    <cfRule type="cellIs" dxfId="8066" priority="3764" operator="greaterThan">
      <formula>0.05</formula>
    </cfRule>
  </conditionalFormatting>
  <conditionalFormatting sqref="BG196">
    <cfRule type="containsText" dxfId="8065" priority="3763" operator="containsText" text="ABP">
      <formula>NOT(ISERROR(SEARCH("ABP",BG196)))</formula>
    </cfRule>
  </conditionalFormatting>
  <conditionalFormatting sqref="BE196:BF196">
    <cfRule type="cellIs" dxfId="8064" priority="3758" operator="greaterThan">
      <formula>0.05</formula>
    </cfRule>
  </conditionalFormatting>
  <conditionalFormatting sqref="BE196:BF196">
    <cfRule type="containsText" dxfId="8063" priority="3757" operator="containsText" text="ABP">
      <formula>NOT(ISERROR(SEARCH("ABP",BE196)))</formula>
    </cfRule>
  </conditionalFormatting>
  <conditionalFormatting sqref="BI196:BM196 BO196">
    <cfRule type="cellIs" dxfId="8062" priority="3752" operator="greaterThan">
      <formula>0.05</formula>
    </cfRule>
  </conditionalFormatting>
  <conditionalFormatting sqref="BI196:BM196 BO196">
    <cfRule type="containsText" dxfId="8061" priority="3751" operator="containsText" text="ABP">
      <formula>NOT(ISERROR(SEARCH("ABP",BI196)))</formula>
    </cfRule>
  </conditionalFormatting>
  <conditionalFormatting sqref="AV192 CX192">
    <cfRule type="cellIs" dxfId="8060" priority="3574" operator="greaterThan">
      <formula>0.05</formula>
    </cfRule>
  </conditionalFormatting>
  <conditionalFormatting sqref="Q190:Q193">
    <cfRule type="cellIs" dxfId="8059" priority="3573" operator="between">
      <formula>1</formula>
      <formula>700</formula>
    </cfRule>
  </conditionalFormatting>
  <conditionalFormatting sqref="R190:R193">
    <cfRule type="cellIs" dxfId="8058" priority="3572" operator="between">
      <formula>0.05</formula>
      <formula>100</formula>
    </cfRule>
  </conditionalFormatting>
  <conditionalFormatting sqref="AV192">
    <cfRule type="containsText" dxfId="8057" priority="3571" operator="containsText" text="ABP">
      <formula>NOT(ISERROR(SEARCH("ABP",AV192)))</formula>
    </cfRule>
  </conditionalFormatting>
  <conditionalFormatting sqref="K191:P191">
    <cfRule type="cellIs" dxfId="8056" priority="3570" operator="between">
      <formula>1</formula>
      <formula>700</formula>
    </cfRule>
  </conditionalFormatting>
  <conditionalFormatting sqref="AF192:AJ192">
    <cfRule type="cellIs" dxfId="8055" priority="3569" operator="greaterThan">
      <formula>0.05</formula>
    </cfRule>
  </conditionalFormatting>
  <conditionalFormatting sqref="U191">
    <cfRule type="cellIs" dxfId="8054" priority="3568" operator="between">
      <formula>0.05</formula>
      <formula>700</formula>
    </cfRule>
  </conditionalFormatting>
  <conditionalFormatting sqref="U192">
    <cfRule type="cellIs" dxfId="8053" priority="3567" operator="equal">
      <formula>1</formula>
    </cfRule>
  </conditionalFormatting>
  <conditionalFormatting sqref="T191:T192 T193:U193 V191:V193 T190:V190">
    <cfRule type="cellIs" dxfId="8052" priority="3566" operator="equal">
      <formula>1</formula>
    </cfRule>
  </conditionalFormatting>
  <conditionalFormatting sqref="I192">
    <cfRule type="cellIs" dxfId="8051" priority="3565" operator="between">
      <formula>0.05</formula>
      <formula>100</formula>
    </cfRule>
  </conditionalFormatting>
  <conditionalFormatting sqref="K192:O192">
    <cfRule type="cellIs" dxfId="8050" priority="3564" operator="between">
      <formula>0.05</formula>
      <formula>100</formula>
    </cfRule>
  </conditionalFormatting>
  <conditionalFormatting sqref="AF192">
    <cfRule type="containsText" dxfId="8049" priority="3563" operator="containsText" text="ABP">
      <formula>NOT(ISERROR(SEARCH("ABP",AF192)))</formula>
    </cfRule>
  </conditionalFormatting>
  <conditionalFormatting sqref="AG192:AI192">
    <cfRule type="containsText" dxfId="8048" priority="3562" operator="containsText" text="ABP">
      <formula>NOT(ISERROR(SEARCH("ABP",AG192)))</formula>
    </cfRule>
  </conditionalFormatting>
  <conditionalFormatting sqref="AJ192">
    <cfRule type="containsText" dxfId="8047" priority="3561" operator="containsText" text="ABP">
      <formula>NOT(ISERROR(SEARCH("ABP",AJ192)))</formula>
    </cfRule>
  </conditionalFormatting>
  <conditionalFormatting sqref="AL192">
    <cfRule type="containsText" dxfId="8046" priority="3560" operator="containsText" text="ABP">
      <formula>NOT(ISERROR(SEARCH("ABP",AL192)))</formula>
    </cfRule>
  </conditionalFormatting>
  <conditionalFormatting sqref="CX192">
    <cfRule type="containsText" dxfId="8045" priority="3559" operator="containsText" text="ABP">
      <formula>NOT(ISERROR(SEARCH("ABP",CX192)))</formula>
    </cfRule>
  </conditionalFormatting>
  <conditionalFormatting sqref="AL191:CX191">
    <cfRule type="containsText" dxfId="8044" priority="3555" operator="containsText" text="Score">
      <formula>NOT(ISERROR(SEARCH("Score",AL191)))</formula>
    </cfRule>
    <cfRule type="cellIs" dxfId="8043" priority="3556" operator="greaterThan">
      <formula>$O$191</formula>
    </cfRule>
    <cfRule type="cellIs" dxfId="8042" priority="3557" operator="equal">
      <formula>$O$191</formula>
    </cfRule>
    <cfRule type="cellIs" dxfId="8041" priority="3558" operator="lessThan">
      <formula>$O$191</formula>
    </cfRule>
  </conditionalFormatting>
  <conditionalFormatting sqref="AN192:AP192">
    <cfRule type="cellIs" dxfId="8040" priority="3478" operator="greaterThan">
      <formula>0.05</formula>
    </cfRule>
  </conditionalFormatting>
  <conditionalFormatting sqref="AN192:AP192">
    <cfRule type="containsText" dxfId="8039" priority="3477" operator="containsText" text="ABP">
      <formula>NOT(ISERROR(SEARCH("ABP",AN192)))</formula>
    </cfRule>
  </conditionalFormatting>
  <conditionalFormatting sqref="AM192">
    <cfRule type="cellIs" dxfId="8038" priority="3472" operator="greaterThan">
      <formula>0.05</formula>
    </cfRule>
  </conditionalFormatting>
  <conditionalFormatting sqref="AM192">
    <cfRule type="containsText" dxfId="8037" priority="3471" operator="containsText" text="ABP">
      <formula>NOT(ISERROR(SEARCH("ABP",AM192)))</formula>
    </cfRule>
  </conditionalFormatting>
  <conditionalFormatting sqref="AQ192:AR192 AU192">
    <cfRule type="cellIs" dxfId="8036" priority="3466" operator="greaterThan">
      <formula>0.05</formula>
    </cfRule>
  </conditionalFormatting>
  <conditionalFormatting sqref="AQ192:AR192 AU192">
    <cfRule type="containsText" dxfId="8035" priority="3465" operator="containsText" text="ABP">
      <formula>NOT(ISERROR(SEARCH("ABP",AQ192)))</formula>
    </cfRule>
  </conditionalFormatting>
  <conditionalFormatting sqref="AS192:AT192">
    <cfRule type="cellIs" dxfId="8034" priority="3454" operator="greaterThan">
      <formula>0.05</formula>
    </cfRule>
  </conditionalFormatting>
  <conditionalFormatting sqref="AS192:AT192">
    <cfRule type="containsText" dxfId="8033" priority="3453" operator="containsText" text="ABP">
      <formula>NOT(ISERROR(SEARCH("ABP",AS192)))</formula>
    </cfRule>
  </conditionalFormatting>
  <conditionalFormatting sqref="AW192 CT192:CW192">
    <cfRule type="cellIs" dxfId="8032" priority="3448" operator="greaterThan">
      <formula>0.05</formula>
    </cfRule>
  </conditionalFormatting>
  <conditionalFormatting sqref="AW192 CT192:CW192">
    <cfRule type="containsText" dxfId="8031" priority="3447" operator="containsText" text="ABP">
      <formula>NOT(ISERROR(SEARCH("ABP",AW192)))</formula>
    </cfRule>
  </conditionalFormatting>
  <conditionalFormatting sqref="AX192:AZ192">
    <cfRule type="cellIs" dxfId="8030" priority="3442" operator="greaterThan">
      <formula>0.05</formula>
    </cfRule>
  </conditionalFormatting>
  <conditionalFormatting sqref="AX192:AZ192">
    <cfRule type="containsText" dxfId="8029" priority="3441" operator="containsText" text="ABP">
      <formula>NOT(ISERROR(SEARCH("ABP",AX192)))</formula>
    </cfRule>
  </conditionalFormatting>
  <conditionalFormatting sqref="BA192:BD192 BP192">
    <cfRule type="cellIs" dxfId="8028" priority="3436" operator="greaterThan">
      <formula>0.05</formula>
    </cfRule>
  </conditionalFormatting>
  <conditionalFormatting sqref="BA192:BD192 BP192">
    <cfRule type="containsText" dxfId="8027" priority="3435" operator="containsText" text="ABP">
      <formula>NOT(ISERROR(SEARCH("ABP",BA192)))</formula>
    </cfRule>
  </conditionalFormatting>
  <conditionalFormatting sqref="BH192">
    <cfRule type="cellIs" dxfId="8026" priority="3430" operator="greaterThan">
      <formula>0.05</formula>
    </cfRule>
  </conditionalFormatting>
  <conditionalFormatting sqref="BH192">
    <cfRule type="containsText" dxfId="8025" priority="3429" operator="containsText" text="ABP">
      <formula>NOT(ISERROR(SEARCH("ABP",BH192)))</formula>
    </cfRule>
  </conditionalFormatting>
  <conditionalFormatting sqref="BG192">
    <cfRule type="cellIs" dxfId="8024" priority="3424" operator="greaterThan">
      <formula>0.05</formula>
    </cfRule>
  </conditionalFormatting>
  <conditionalFormatting sqref="BG192">
    <cfRule type="containsText" dxfId="8023" priority="3423" operator="containsText" text="ABP">
      <formula>NOT(ISERROR(SEARCH("ABP",BG192)))</formula>
    </cfRule>
  </conditionalFormatting>
  <conditionalFormatting sqref="BE192:BF192">
    <cfRule type="cellIs" dxfId="8022" priority="3418" operator="greaterThan">
      <formula>0.05</formula>
    </cfRule>
  </conditionalFormatting>
  <conditionalFormatting sqref="BE192:BF192">
    <cfRule type="containsText" dxfId="8021" priority="3417" operator="containsText" text="ABP">
      <formula>NOT(ISERROR(SEARCH("ABP",BE192)))</formula>
    </cfRule>
  </conditionalFormatting>
  <conditionalFormatting sqref="BI192:BM192 BO192">
    <cfRule type="cellIs" dxfId="8020" priority="3412" operator="greaterThan">
      <formula>0.05</formula>
    </cfRule>
  </conditionalFormatting>
  <conditionalFormatting sqref="BI192:BM192 BO192">
    <cfRule type="containsText" dxfId="8019" priority="3411" operator="containsText" text="ABP">
      <formula>NOT(ISERROR(SEARCH("ABP",BI192)))</formula>
    </cfRule>
  </conditionalFormatting>
  <conditionalFormatting sqref="AV200 CX200">
    <cfRule type="cellIs" dxfId="8018" priority="3402" operator="greaterThan">
      <formula>0.05</formula>
    </cfRule>
  </conditionalFormatting>
  <conditionalFormatting sqref="Q198:Q201">
    <cfRule type="cellIs" dxfId="8017" priority="3401" operator="between">
      <formula>1</formula>
      <formula>700</formula>
    </cfRule>
  </conditionalFormatting>
  <conditionalFormatting sqref="R198:R201">
    <cfRule type="cellIs" dxfId="8016" priority="3400" operator="between">
      <formula>0.05</formula>
      <formula>100</formula>
    </cfRule>
  </conditionalFormatting>
  <conditionalFormatting sqref="AV200">
    <cfRule type="containsText" dxfId="8015" priority="3399" operator="containsText" text="ABP">
      <formula>NOT(ISERROR(SEARCH("ABP",AV200)))</formula>
    </cfRule>
  </conditionalFormatting>
  <conditionalFormatting sqref="K199:P199">
    <cfRule type="cellIs" dxfId="8014" priority="3398" operator="between">
      <formula>1</formula>
      <formula>700</formula>
    </cfRule>
  </conditionalFormatting>
  <conditionalFormatting sqref="AF200:AJ200">
    <cfRule type="cellIs" dxfId="8013" priority="3397" operator="greaterThan">
      <formula>0.05</formula>
    </cfRule>
  </conditionalFormatting>
  <conditionalFormatting sqref="U199">
    <cfRule type="cellIs" dxfId="8012" priority="3396" operator="between">
      <formula>0.05</formula>
      <formula>700</formula>
    </cfRule>
  </conditionalFormatting>
  <conditionalFormatting sqref="U200">
    <cfRule type="cellIs" dxfId="8011" priority="3395" operator="equal">
      <formula>1</formula>
    </cfRule>
  </conditionalFormatting>
  <conditionalFormatting sqref="T199:T200 T201:U201 V199:V201 T198:V198">
    <cfRule type="cellIs" dxfId="8010" priority="3394" operator="equal">
      <formula>1</formula>
    </cfRule>
  </conditionalFormatting>
  <conditionalFormatting sqref="I200">
    <cfRule type="cellIs" dxfId="8009" priority="3393" operator="between">
      <formula>0.05</formula>
      <formula>100</formula>
    </cfRule>
  </conditionalFormatting>
  <conditionalFormatting sqref="K200:O200">
    <cfRule type="cellIs" dxfId="8008" priority="3392" operator="between">
      <formula>0.05</formula>
      <formula>100</formula>
    </cfRule>
  </conditionalFormatting>
  <conditionalFormatting sqref="AF200">
    <cfRule type="containsText" dxfId="8007" priority="3391" operator="containsText" text="ABP">
      <formula>NOT(ISERROR(SEARCH("ABP",AF200)))</formula>
    </cfRule>
  </conditionalFormatting>
  <conditionalFormatting sqref="AG200:AI200">
    <cfRule type="containsText" dxfId="8006" priority="3390" operator="containsText" text="ABP">
      <formula>NOT(ISERROR(SEARCH("ABP",AG200)))</formula>
    </cfRule>
  </conditionalFormatting>
  <conditionalFormatting sqref="AJ200">
    <cfRule type="containsText" dxfId="8005" priority="3389" operator="containsText" text="ABP">
      <formula>NOT(ISERROR(SEARCH("ABP",AJ200)))</formula>
    </cfRule>
  </conditionalFormatting>
  <conditionalFormatting sqref="AL200">
    <cfRule type="containsText" dxfId="8004" priority="3388" operator="containsText" text="ABP">
      <formula>NOT(ISERROR(SEARCH("ABP",AL200)))</formula>
    </cfRule>
  </conditionalFormatting>
  <conditionalFormatting sqref="CX200">
    <cfRule type="containsText" dxfId="8003" priority="3387" operator="containsText" text="ABP">
      <formula>NOT(ISERROR(SEARCH("ABP",CX200)))</formula>
    </cfRule>
  </conditionalFormatting>
  <conditionalFormatting sqref="AL199:CX199">
    <cfRule type="containsText" dxfId="8002" priority="3383" operator="containsText" text="Score">
      <formula>NOT(ISERROR(SEARCH("Score",AL199)))</formula>
    </cfRule>
    <cfRule type="cellIs" dxfId="8001" priority="3384" operator="greaterThan">
      <formula>$O$199</formula>
    </cfRule>
    <cfRule type="cellIs" dxfId="8000" priority="3385" operator="equal">
      <formula>$O$199</formula>
    </cfRule>
    <cfRule type="cellIs" dxfId="7999" priority="3386" operator="lessThan">
      <formula>$O$199</formula>
    </cfRule>
  </conditionalFormatting>
  <conditionalFormatting sqref="AN200:AP200">
    <cfRule type="cellIs" dxfId="7998" priority="3306" operator="greaterThan">
      <formula>0.05</formula>
    </cfRule>
  </conditionalFormatting>
  <conditionalFormatting sqref="AN200:AP200">
    <cfRule type="containsText" dxfId="7997" priority="3305" operator="containsText" text="ABP">
      <formula>NOT(ISERROR(SEARCH("ABP",AN200)))</formula>
    </cfRule>
  </conditionalFormatting>
  <conditionalFormatting sqref="AM200">
    <cfRule type="cellIs" dxfId="7996" priority="3300" operator="greaterThan">
      <formula>0.05</formula>
    </cfRule>
  </conditionalFormatting>
  <conditionalFormatting sqref="AM200">
    <cfRule type="containsText" dxfId="7995" priority="3299" operator="containsText" text="ABP">
      <formula>NOT(ISERROR(SEARCH("ABP",AM200)))</formula>
    </cfRule>
  </conditionalFormatting>
  <conditionalFormatting sqref="AQ200:AR200 AU200">
    <cfRule type="cellIs" dxfId="7994" priority="3294" operator="greaterThan">
      <formula>0.05</formula>
    </cfRule>
  </conditionalFormatting>
  <conditionalFormatting sqref="AQ200:AR200 AU200">
    <cfRule type="containsText" dxfId="7993" priority="3293" operator="containsText" text="ABP">
      <formula>NOT(ISERROR(SEARCH("ABP",AQ200)))</formula>
    </cfRule>
  </conditionalFormatting>
  <conditionalFormatting sqref="AS200:AT200">
    <cfRule type="cellIs" dxfId="7992" priority="3282" operator="greaterThan">
      <formula>0.05</formula>
    </cfRule>
  </conditionalFormatting>
  <conditionalFormatting sqref="AS200:AT200">
    <cfRule type="containsText" dxfId="7991" priority="3281" operator="containsText" text="ABP">
      <formula>NOT(ISERROR(SEARCH("ABP",AS200)))</formula>
    </cfRule>
  </conditionalFormatting>
  <conditionalFormatting sqref="AW200 CT200:CW200">
    <cfRule type="cellIs" dxfId="7990" priority="3276" operator="greaterThan">
      <formula>0.05</formula>
    </cfRule>
  </conditionalFormatting>
  <conditionalFormatting sqref="AW200 CT200:CW200">
    <cfRule type="containsText" dxfId="7989" priority="3275" operator="containsText" text="ABP">
      <formula>NOT(ISERROR(SEARCH("ABP",AW200)))</formula>
    </cfRule>
  </conditionalFormatting>
  <conditionalFormatting sqref="AX200:AZ200">
    <cfRule type="cellIs" dxfId="7988" priority="3270" operator="greaterThan">
      <formula>0.05</formula>
    </cfRule>
  </conditionalFormatting>
  <conditionalFormatting sqref="AX200:AZ200">
    <cfRule type="containsText" dxfId="7987" priority="3269" operator="containsText" text="ABP">
      <formula>NOT(ISERROR(SEARCH("ABP",AX200)))</formula>
    </cfRule>
  </conditionalFormatting>
  <conditionalFormatting sqref="BA200:BD200 BP200">
    <cfRule type="cellIs" dxfId="7986" priority="3264" operator="greaterThan">
      <formula>0.05</formula>
    </cfRule>
  </conditionalFormatting>
  <conditionalFormatting sqref="BA200:BD200 BP200">
    <cfRule type="containsText" dxfId="7985" priority="3263" operator="containsText" text="ABP">
      <formula>NOT(ISERROR(SEARCH("ABP",BA200)))</formula>
    </cfRule>
  </conditionalFormatting>
  <conditionalFormatting sqref="BH200">
    <cfRule type="cellIs" dxfId="7984" priority="3258" operator="greaterThan">
      <formula>0.05</formula>
    </cfRule>
  </conditionalFormatting>
  <conditionalFormatting sqref="BH200">
    <cfRule type="containsText" dxfId="7983" priority="3257" operator="containsText" text="ABP">
      <formula>NOT(ISERROR(SEARCH("ABP",BH200)))</formula>
    </cfRule>
  </conditionalFormatting>
  <conditionalFormatting sqref="BG200">
    <cfRule type="cellIs" dxfId="7982" priority="3256" operator="greaterThan">
      <formula>0.05</formula>
    </cfRule>
  </conditionalFormatting>
  <conditionalFormatting sqref="BG200">
    <cfRule type="containsText" dxfId="7981" priority="3255" operator="containsText" text="ABP">
      <formula>NOT(ISERROR(SEARCH("ABP",BG200)))</formula>
    </cfRule>
  </conditionalFormatting>
  <conditionalFormatting sqref="BE200:BF200">
    <cfRule type="cellIs" dxfId="7980" priority="3250" operator="greaterThan">
      <formula>0.05</formula>
    </cfRule>
  </conditionalFormatting>
  <conditionalFormatting sqref="BE200:BF200">
    <cfRule type="containsText" dxfId="7979" priority="3249" operator="containsText" text="ABP">
      <formula>NOT(ISERROR(SEARCH("ABP",BE200)))</formula>
    </cfRule>
  </conditionalFormatting>
  <conditionalFormatting sqref="BI200:BM200 BO200">
    <cfRule type="cellIs" dxfId="7978" priority="3244" operator="greaterThan">
      <formula>0.05</formula>
    </cfRule>
  </conditionalFormatting>
  <conditionalFormatting sqref="BI200:BM200 BO200">
    <cfRule type="containsText" dxfId="7977" priority="3243" operator="containsText" text="ABP">
      <formula>NOT(ISERROR(SEARCH("ABP",BI200)))</formula>
    </cfRule>
  </conditionalFormatting>
  <conditionalFormatting sqref="AV204 CX204">
    <cfRule type="cellIs" dxfId="7976" priority="3234" operator="greaterThan">
      <formula>0.05</formula>
    </cfRule>
  </conditionalFormatting>
  <conditionalFormatting sqref="Q202:Q205">
    <cfRule type="cellIs" dxfId="7975" priority="3233" operator="between">
      <formula>1</formula>
      <formula>700</formula>
    </cfRule>
  </conditionalFormatting>
  <conditionalFormatting sqref="R202:R204">
    <cfRule type="cellIs" dxfId="7974" priority="3232" operator="between">
      <formula>0.05</formula>
      <formula>100</formula>
    </cfRule>
  </conditionalFormatting>
  <conditionalFormatting sqref="AV204">
    <cfRule type="containsText" dxfId="7973" priority="3231" operator="containsText" text="ABP">
      <formula>NOT(ISERROR(SEARCH("ABP",AV204)))</formula>
    </cfRule>
  </conditionalFormatting>
  <conditionalFormatting sqref="K203:P203">
    <cfRule type="cellIs" dxfId="7972" priority="3230" operator="between">
      <formula>1</formula>
      <formula>700</formula>
    </cfRule>
  </conditionalFormatting>
  <conditionalFormatting sqref="AF204:AJ204">
    <cfRule type="cellIs" dxfId="7971" priority="3229" operator="greaterThan">
      <formula>0.05</formula>
    </cfRule>
  </conditionalFormatting>
  <conditionalFormatting sqref="U203">
    <cfRule type="cellIs" dxfId="7970" priority="3228" operator="between">
      <formula>0.05</formula>
      <formula>700</formula>
    </cfRule>
  </conditionalFormatting>
  <conditionalFormatting sqref="U204">
    <cfRule type="cellIs" dxfId="7969" priority="3227" operator="equal">
      <formula>1</formula>
    </cfRule>
  </conditionalFormatting>
  <conditionalFormatting sqref="T203:T204 T205:U205 V203:V205 T202:V202">
    <cfRule type="cellIs" dxfId="7968" priority="3226" operator="equal">
      <formula>1</formula>
    </cfRule>
  </conditionalFormatting>
  <conditionalFormatting sqref="I204">
    <cfRule type="cellIs" dxfId="7967" priority="3225" operator="between">
      <formula>0.05</formula>
      <formula>100</formula>
    </cfRule>
  </conditionalFormatting>
  <conditionalFormatting sqref="K204:O204">
    <cfRule type="cellIs" dxfId="7966" priority="3224" operator="between">
      <formula>0.05</formula>
      <formula>100</formula>
    </cfRule>
  </conditionalFormatting>
  <conditionalFormatting sqref="AF204">
    <cfRule type="containsText" dxfId="7965" priority="3223" operator="containsText" text="ABP">
      <formula>NOT(ISERROR(SEARCH("ABP",AF204)))</formula>
    </cfRule>
  </conditionalFormatting>
  <conditionalFormatting sqref="AG204:AI204">
    <cfRule type="containsText" dxfId="7964" priority="3222" operator="containsText" text="ABP">
      <formula>NOT(ISERROR(SEARCH("ABP",AG204)))</formula>
    </cfRule>
  </conditionalFormatting>
  <conditionalFormatting sqref="AJ204">
    <cfRule type="containsText" dxfId="7963" priority="3221" operator="containsText" text="ABP">
      <formula>NOT(ISERROR(SEARCH("ABP",AJ204)))</formula>
    </cfRule>
  </conditionalFormatting>
  <conditionalFormatting sqref="AL204">
    <cfRule type="containsText" dxfId="7962" priority="3220" operator="containsText" text="ABP">
      <formula>NOT(ISERROR(SEARCH("ABP",AL204)))</formula>
    </cfRule>
  </conditionalFormatting>
  <conditionalFormatting sqref="CX204">
    <cfRule type="containsText" dxfId="7961" priority="3219" operator="containsText" text="ABP">
      <formula>NOT(ISERROR(SEARCH("ABP",CX204)))</formula>
    </cfRule>
  </conditionalFormatting>
  <conditionalFormatting sqref="AL203:CX203">
    <cfRule type="containsText" dxfId="7960" priority="3215" operator="containsText" text="Score">
      <formula>NOT(ISERROR(SEARCH("Score",AL203)))</formula>
    </cfRule>
    <cfRule type="cellIs" dxfId="7959" priority="3216" operator="greaterThan">
      <formula>$O$203</formula>
    </cfRule>
    <cfRule type="cellIs" dxfId="7958" priority="3217" operator="equal">
      <formula>$O$203</formula>
    </cfRule>
    <cfRule type="cellIs" dxfId="7957" priority="3218" operator="lessThan">
      <formula>$O$203</formula>
    </cfRule>
  </conditionalFormatting>
  <conditionalFormatting sqref="AN204:AP204">
    <cfRule type="cellIs" dxfId="7956" priority="3138" operator="greaterThan">
      <formula>0.05</formula>
    </cfRule>
  </conditionalFormatting>
  <conditionalFormatting sqref="AN204:AP204">
    <cfRule type="containsText" dxfId="7955" priority="3137" operator="containsText" text="ABP">
      <formula>NOT(ISERROR(SEARCH("ABP",AN204)))</formula>
    </cfRule>
  </conditionalFormatting>
  <conditionalFormatting sqref="AM204">
    <cfRule type="cellIs" dxfId="7954" priority="3132" operator="greaterThan">
      <formula>0.05</formula>
    </cfRule>
  </conditionalFormatting>
  <conditionalFormatting sqref="AM204">
    <cfRule type="containsText" dxfId="7953" priority="3131" operator="containsText" text="ABP">
      <formula>NOT(ISERROR(SEARCH("ABP",AM204)))</formula>
    </cfRule>
  </conditionalFormatting>
  <conditionalFormatting sqref="AQ204:AR204 AU204">
    <cfRule type="cellIs" dxfId="7952" priority="3126" operator="greaterThan">
      <formula>0.05</formula>
    </cfRule>
  </conditionalFormatting>
  <conditionalFormatting sqref="AQ204:AR204 AU204">
    <cfRule type="containsText" dxfId="7951" priority="3125" operator="containsText" text="ABP">
      <formula>NOT(ISERROR(SEARCH("ABP",AQ204)))</formula>
    </cfRule>
  </conditionalFormatting>
  <conditionalFormatting sqref="AS204:AT204">
    <cfRule type="cellIs" dxfId="7950" priority="3114" operator="greaterThan">
      <formula>0.05</formula>
    </cfRule>
  </conditionalFormatting>
  <conditionalFormatting sqref="AS204:AT204">
    <cfRule type="containsText" dxfId="7949" priority="3113" operator="containsText" text="ABP">
      <formula>NOT(ISERROR(SEARCH("ABP",AS204)))</formula>
    </cfRule>
  </conditionalFormatting>
  <conditionalFormatting sqref="AW204 CT204:CW204">
    <cfRule type="cellIs" dxfId="7948" priority="3108" operator="greaterThan">
      <formula>0.05</formula>
    </cfRule>
  </conditionalFormatting>
  <conditionalFormatting sqref="AW204 CT204:CW204">
    <cfRule type="containsText" dxfId="7947" priority="3107" operator="containsText" text="ABP">
      <formula>NOT(ISERROR(SEARCH("ABP",AW204)))</formula>
    </cfRule>
  </conditionalFormatting>
  <conditionalFormatting sqref="AX204:AZ204">
    <cfRule type="cellIs" dxfId="7946" priority="3102" operator="greaterThan">
      <formula>0.05</formula>
    </cfRule>
  </conditionalFormatting>
  <conditionalFormatting sqref="AX204:AZ204">
    <cfRule type="containsText" dxfId="7945" priority="3101" operator="containsText" text="ABP">
      <formula>NOT(ISERROR(SEARCH("ABP",AX204)))</formula>
    </cfRule>
  </conditionalFormatting>
  <conditionalFormatting sqref="BA204:BD204 BP204">
    <cfRule type="cellIs" dxfId="7944" priority="3096" operator="greaterThan">
      <formula>0.05</formula>
    </cfRule>
  </conditionalFormatting>
  <conditionalFormatting sqref="BA204:BD204 BP204">
    <cfRule type="containsText" dxfId="7943" priority="3095" operator="containsText" text="ABP">
      <formula>NOT(ISERROR(SEARCH("ABP",BA204)))</formula>
    </cfRule>
  </conditionalFormatting>
  <conditionalFormatting sqref="BH204">
    <cfRule type="cellIs" dxfId="7942" priority="3090" operator="greaterThan">
      <formula>0.05</formula>
    </cfRule>
  </conditionalFormatting>
  <conditionalFormatting sqref="BH204">
    <cfRule type="containsText" dxfId="7941" priority="3089" operator="containsText" text="ABP">
      <formula>NOT(ISERROR(SEARCH("ABP",BH204)))</formula>
    </cfRule>
  </conditionalFormatting>
  <conditionalFormatting sqref="BG204">
    <cfRule type="cellIs" dxfId="7940" priority="3088" operator="greaterThan">
      <formula>0.05</formula>
    </cfRule>
  </conditionalFormatting>
  <conditionalFormatting sqref="BG204">
    <cfRule type="containsText" dxfId="7939" priority="3087" operator="containsText" text="ABP">
      <formula>NOT(ISERROR(SEARCH("ABP",BG204)))</formula>
    </cfRule>
  </conditionalFormatting>
  <conditionalFormatting sqref="BE204:BF204">
    <cfRule type="cellIs" dxfId="7938" priority="3082" operator="greaterThan">
      <formula>0.05</formula>
    </cfRule>
  </conditionalFormatting>
  <conditionalFormatting sqref="BE204:BF204">
    <cfRule type="containsText" dxfId="7937" priority="3081" operator="containsText" text="ABP">
      <formula>NOT(ISERROR(SEARCH("ABP",BE204)))</formula>
    </cfRule>
  </conditionalFormatting>
  <conditionalFormatting sqref="BI204:BM204 BO204">
    <cfRule type="cellIs" dxfId="7936" priority="3076" operator="greaterThan">
      <formula>0.05</formula>
    </cfRule>
  </conditionalFormatting>
  <conditionalFormatting sqref="BI204:BM204 BO204">
    <cfRule type="containsText" dxfId="7935" priority="3075" operator="containsText" text="ABP">
      <formula>NOT(ISERROR(SEARCH("ABP",BI204)))</formula>
    </cfRule>
  </conditionalFormatting>
  <conditionalFormatting sqref="AV240 CX240">
    <cfRule type="cellIs" dxfId="7934" priority="3066" operator="greaterThan">
      <formula>0.05</formula>
    </cfRule>
  </conditionalFormatting>
  <conditionalFormatting sqref="Q222:Q241">
    <cfRule type="cellIs" dxfId="7933" priority="3065" operator="between">
      <formula>1</formula>
      <formula>700</formula>
    </cfRule>
  </conditionalFormatting>
  <conditionalFormatting sqref="R222:R241">
    <cfRule type="cellIs" dxfId="7932" priority="3064" operator="between">
      <formula>0.05</formula>
      <formula>100</formula>
    </cfRule>
  </conditionalFormatting>
  <conditionalFormatting sqref="AV240">
    <cfRule type="containsText" dxfId="7931" priority="3063" operator="containsText" text="ABP">
      <formula>NOT(ISERROR(SEARCH("ABP",AV240)))</formula>
    </cfRule>
  </conditionalFormatting>
  <conditionalFormatting sqref="K239:P239">
    <cfRule type="cellIs" dxfId="7930" priority="3062" operator="between">
      <formula>1</formula>
      <formula>700</formula>
    </cfRule>
  </conditionalFormatting>
  <conditionalFormatting sqref="AF240:AJ240">
    <cfRule type="cellIs" dxfId="7929" priority="3061" operator="greaterThan">
      <formula>0.05</formula>
    </cfRule>
  </conditionalFormatting>
  <conditionalFormatting sqref="U239">
    <cfRule type="cellIs" dxfId="7928" priority="3060" operator="between">
      <formula>0.05</formula>
      <formula>700</formula>
    </cfRule>
  </conditionalFormatting>
  <conditionalFormatting sqref="U240">
    <cfRule type="cellIs" dxfId="7927" priority="3059" operator="equal">
      <formula>1</formula>
    </cfRule>
  </conditionalFormatting>
  <conditionalFormatting sqref="T239:T240 T241:U241 V239:V241 T238:V238">
    <cfRule type="cellIs" dxfId="7926" priority="3058" operator="equal">
      <formula>1</formula>
    </cfRule>
  </conditionalFormatting>
  <conditionalFormatting sqref="I240">
    <cfRule type="cellIs" dxfId="7925" priority="3057" operator="between">
      <formula>0.05</formula>
      <formula>100</formula>
    </cfRule>
  </conditionalFormatting>
  <conditionalFormatting sqref="K240:O240">
    <cfRule type="cellIs" dxfId="7924" priority="3056" operator="between">
      <formula>0.05</formula>
      <formula>100</formula>
    </cfRule>
  </conditionalFormatting>
  <conditionalFormatting sqref="AF240">
    <cfRule type="containsText" dxfId="7923" priority="3055" operator="containsText" text="ABP">
      <formula>NOT(ISERROR(SEARCH("ABP",AF240)))</formula>
    </cfRule>
  </conditionalFormatting>
  <conditionalFormatting sqref="AG240:AI240">
    <cfRule type="containsText" dxfId="7922" priority="3054" operator="containsText" text="ABP">
      <formula>NOT(ISERROR(SEARCH("ABP",AG240)))</formula>
    </cfRule>
  </conditionalFormatting>
  <conditionalFormatting sqref="AJ240">
    <cfRule type="containsText" dxfId="7921" priority="3053" operator="containsText" text="ABP">
      <formula>NOT(ISERROR(SEARCH("ABP",AJ240)))</formula>
    </cfRule>
  </conditionalFormatting>
  <conditionalFormatting sqref="AL240">
    <cfRule type="containsText" dxfId="7920" priority="3052" operator="containsText" text="ABP">
      <formula>NOT(ISERROR(SEARCH("ABP",AL240)))</formula>
    </cfRule>
  </conditionalFormatting>
  <conditionalFormatting sqref="CX240">
    <cfRule type="containsText" dxfId="7919" priority="3051" operator="containsText" text="ABP">
      <formula>NOT(ISERROR(SEARCH("ABP",CX240)))</formula>
    </cfRule>
  </conditionalFormatting>
  <conditionalFormatting sqref="AL239:CX239">
    <cfRule type="containsText" dxfId="7918" priority="3047" operator="containsText" text="Score">
      <formula>NOT(ISERROR(SEARCH("Score",AL239)))</formula>
    </cfRule>
    <cfRule type="cellIs" dxfId="7917" priority="3048" operator="greaterThan">
      <formula>$O$239</formula>
    </cfRule>
    <cfRule type="cellIs" dxfId="7916" priority="3049" operator="equal">
      <formula>$O$239</formula>
    </cfRule>
    <cfRule type="cellIs" dxfId="7915" priority="3050" operator="lessThan">
      <formula>$O$239</formula>
    </cfRule>
  </conditionalFormatting>
  <conditionalFormatting sqref="AN240:AP240">
    <cfRule type="cellIs" dxfId="7914" priority="2970" operator="greaterThan">
      <formula>0.05</formula>
    </cfRule>
  </conditionalFormatting>
  <conditionalFormatting sqref="AN240:AP240">
    <cfRule type="containsText" dxfId="7913" priority="2969" operator="containsText" text="ABP">
      <formula>NOT(ISERROR(SEARCH("ABP",AN240)))</formula>
    </cfRule>
  </conditionalFormatting>
  <conditionalFormatting sqref="AM240">
    <cfRule type="cellIs" dxfId="7912" priority="2964" operator="greaterThan">
      <formula>0.05</formula>
    </cfRule>
  </conditionalFormatting>
  <conditionalFormatting sqref="AM240">
    <cfRule type="containsText" dxfId="7911" priority="2963" operator="containsText" text="ABP">
      <formula>NOT(ISERROR(SEARCH("ABP",AM240)))</formula>
    </cfRule>
  </conditionalFormatting>
  <conditionalFormatting sqref="AQ240:AR240 AU240">
    <cfRule type="cellIs" dxfId="7910" priority="2958" operator="greaterThan">
      <formula>0.05</formula>
    </cfRule>
  </conditionalFormatting>
  <conditionalFormatting sqref="AQ240:AR240 AU240">
    <cfRule type="containsText" dxfId="7909" priority="2957" operator="containsText" text="ABP">
      <formula>NOT(ISERROR(SEARCH("ABP",AQ240)))</formula>
    </cfRule>
  </conditionalFormatting>
  <conditionalFormatting sqref="AS240:AT240">
    <cfRule type="cellIs" dxfId="7908" priority="2946" operator="greaterThan">
      <formula>0.05</formula>
    </cfRule>
  </conditionalFormatting>
  <conditionalFormatting sqref="AS240:AT240">
    <cfRule type="containsText" dxfId="7907" priority="2945" operator="containsText" text="ABP">
      <formula>NOT(ISERROR(SEARCH("ABP",AS240)))</formula>
    </cfRule>
  </conditionalFormatting>
  <conditionalFormatting sqref="AW240 CT240:CW240">
    <cfRule type="cellIs" dxfId="7906" priority="2940" operator="greaterThan">
      <formula>0.05</formula>
    </cfRule>
  </conditionalFormatting>
  <conditionalFormatting sqref="AW240 CT240:CW240">
    <cfRule type="containsText" dxfId="7905" priority="2939" operator="containsText" text="ABP">
      <formula>NOT(ISERROR(SEARCH("ABP",AW240)))</formula>
    </cfRule>
  </conditionalFormatting>
  <conditionalFormatting sqref="AX240:AZ240">
    <cfRule type="cellIs" dxfId="7904" priority="2934" operator="greaterThan">
      <formula>0.05</formula>
    </cfRule>
  </conditionalFormatting>
  <conditionalFormatting sqref="AX240:AZ240">
    <cfRule type="containsText" dxfId="7903" priority="2933" operator="containsText" text="ABP">
      <formula>NOT(ISERROR(SEARCH("ABP",AX240)))</formula>
    </cfRule>
  </conditionalFormatting>
  <conditionalFormatting sqref="BA240:BD240 BP240">
    <cfRule type="cellIs" dxfId="7902" priority="2928" operator="greaterThan">
      <formula>0.05</formula>
    </cfRule>
  </conditionalFormatting>
  <conditionalFormatting sqref="BA240:BD240 BP240">
    <cfRule type="containsText" dxfId="7901" priority="2927" operator="containsText" text="ABP">
      <formula>NOT(ISERROR(SEARCH("ABP",BA240)))</formula>
    </cfRule>
  </conditionalFormatting>
  <conditionalFormatting sqref="BH240">
    <cfRule type="cellIs" dxfId="7900" priority="2922" operator="greaterThan">
      <formula>0.05</formula>
    </cfRule>
  </conditionalFormatting>
  <conditionalFormatting sqref="BH240">
    <cfRule type="containsText" dxfId="7899" priority="2921" operator="containsText" text="ABP">
      <formula>NOT(ISERROR(SEARCH("ABP",BH240)))</formula>
    </cfRule>
  </conditionalFormatting>
  <conditionalFormatting sqref="BG240">
    <cfRule type="cellIs" dxfId="7898" priority="2920" operator="greaterThan">
      <formula>0.05</formula>
    </cfRule>
  </conditionalFormatting>
  <conditionalFormatting sqref="BG240">
    <cfRule type="containsText" dxfId="7897" priority="2919" operator="containsText" text="ABP">
      <formula>NOT(ISERROR(SEARCH("ABP",BG240)))</formula>
    </cfRule>
  </conditionalFormatting>
  <conditionalFormatting sqref="BE240:BF240">
    <cfRule type="cellIs" dxfId="7896" priority="2914" operator="greaterThan">
      <formula>0.05</formula>
    </cfRule>
  </conditionalFormatting>
  <conditionalFormatting sqref="BE240:BF240">
    <cfRule type="containsText" dxfId="7895" priority="2913" operator="containsText" text="ABP">
      <formula>NOT(ISERROR(SEARCH("ABP",BE240)))</formula>
    </cfRule>
  </conditionalFormatting>
  <conditionalFormatting sqref="BI240:BM240 BO240">
    <cfRule type="cellIs" dxfId="7894" priority="2908" operator="greaterThan">
      <formula>0.05</formula>
    </cfRule>
  </conditionalFormatting>
  <conditionalFormatting sqref="BI240:BM240 BO240">
    <cfRule type="containsText" dxfId="7893" priority="2907" operator="containsText" text="ABP">
      <formula>NOT(ISERROR(SEARCH("ABP",BI240)))</formula>
    </cfRule>
  </conditionalFormatting>
  <conditionalFormatting sqref="BQ135 BT135 CD135 CH135:CS135">
    <cfRule type="containsText" dxfId="7892" priority="2863" operator="containsText" text="Score">
      <formula>NOT(ISERROR(SEARCH("Score",BQ135)))</formula>
    </cfRule>
    <cfRule type="cellIs" dxfId="7891" priority="2864" operator="greaterThan">
      <formula>$O$135</formula>
    </cfRule>
    <cfRule type="cellIs" dxfId="7890" priority="2865" operator="equal">
      <formula>$O$135</formula>
    </cfRule>
    <cfRule type="cellIs" dxfId="7889" priority="2866" operator="lessThan">
      <formula>$O$135</formula>
    </cfRule>
  </conditionalFormatting>
  <conditionalFormatting sqref="BQ26 BQ30 BQ22 BT22 BT30 BT26 CD22:CF22 CD26:CF26 CD30:CF30 CH30:CS30 CH26:CS26 CH22:CS22">
    <cfRule type="cellIs" dxfId="7888" priority="2810" operator="greaterThan">
      <formula>0.05</formula>
    </cfRule>
  </conditionalFormatting>
  <conditionalFormatting sqref="BQ188 BQ184 BQ180 BQ176 BQ172 BQ168 BQ164 BQ160 BQ156 BQ152 BQ148 BQ144 BQ140 BQ136 BQ132 BQ105 BQ125 BQ121 BQ117 BQ113 BQ109 BQ101 BQ97 BQ93 BQ89 BQ85 BQ81 BQ18 BQ74 BQ70 BQ66 BQ62 BQ58 BQ54 BQ50 BQ46 BQ42 BQ38 BQ34 BT34 BT38 BT42 BT46 BT50 BT54 BT58 BT62 BT66 BT70 BT74 BT18 BT81 BT85 BT89 BT93 BT97 BT101 BT109 BT113 BT117 BT121 BT125 BT105 BT132 BT136 BT140 BT144 BT148 BT152 BT156 BT160 BT164 BT168 BT172 BT176 BT180 BT184 BT188 CD18:CF18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18:CS18">
    <cfRule type="cellIs" dxfId="7887" priority="2809" operator="greaterThan">
      <formula>0.05</formula>
    </cfRule>
  </conditionalFormatting>
  <conditionalFormatting sqref="BQ188 BQ184 BQ180 BQ176 BQ172 BQ168 BQ164 BQ160 BQ156 BQ152 BQ148 BQ144 BQ140 BQ136 BQ132 BQ105 BQ125 BQ121 BQ117 BQ113 BQ109 BQ101 BQ97 BQ93 BQ89 BQ85 BQ81 BQ26 BQ18 BQ74 BQ70 BQ66 BQ62 BQ58 BQ54 BQ50 BQ46 BQ42 BQ38 BQ34 BQ30 BQ22 BT22 BT30 BT34 BT38 BT42 BT46 BT50 BT54 BT58 BT62 BT66 BT70 BT74 BT18 BT26 BT81 BT85 BT89 BT93 BT97 BT101 BT109 BT113 BT117 BT121 BT125 BT105 BT132 BT136 BT140 BT144 BT148 BT152 BT156 BT160 BT164 BT168 BT172 BT176 BT180 BT184 BT188 CD18:CF18 CD22:CF22 CD26:CF26 CD30:CF30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30:CS30 CH26:CS26 CH22:CS22 CH18:CS18">
    <cfRule type="containsText" dxfId="7886" priority="2808" operator="containsText" text="ABP">
      <formula>NOT(ISERROR(SEARCH("ABP",BQ18)))</formula>
    </cfRule>
  </conditionalFormatting>
  <conditionalFormatting sqref="BQ18 BT18 CD18:CF18 CH18:CS18">
    <cfRule type="cellIs" dxfId="7885" priority="2807" operator="between">
      <formula>0.5</formula>
      <formula>100</formula>
    </cfRule>
  </conditionalFormatting>
  <conditionalFormatting sqref="BQ196 BT196 CD196 CH196:CS196">
    <cfRule type="cellIs" dxfId="7884" priority="2710" operator="greaterThan">
      <formula>0.05</formula>
    </cfRule>
  </conditionalFormatting>
  <conditionalFormatting sqref="BQ196 BT196 CD196 CH196:CS196">
    <cfRule type="containsText" dxfId="7883" priority="2709" operator="containsText" text="ABP">
      <formula>NOT(ISERROR(SEARCH("ABP",BQ196)))</formula>
    </cfRule>
  </conditionalFormatting>
  <conditionalFormatting sqref="BQ192 BT192 CD192 CH192:CS192">
    <cfRule type="cellIs" dxfId="7882" priority="2704" operator="greaterThan">
      <formula>0.05</formula>
    </cfRule>
  </conditionalFormatting>
  <conditionalFormatting sqref="BQ192 BT192 CD192 CH192:CS192">
    <cfRule type="containsText" dxfId="7881" priority="2703" operator="containsText" text="ABP">
      <formula>NOT(ISERROR(SEARCH("ABP",BQ192)))</formula>
    </cfRule>
  </conditionalFormatting>
  <conditionalFormatting sqref="BQ200 BT200 CD200 CH200:CS200">
    <cfRule type="cellIs" dxfId="7880" priority="2698" operator="greaterThan">
      <formula>0.05</formula>
    </cfRule>
  </conditionalFormatting>
  <conditionalFormatting sqref="BQ200 BT200 CD200 CH200:CS200">
    <cfRule type="containsText" dxfId="7879" priority="2697" operator="containsText" text="ABP">
      <formula>NOT(ISERROR(SEARCH("ABP",BQ200)))</formula>
    </cfRule>
  </conditionalFormatting>
  <conditionalFormatting sqref="BQ204 BT204 CD204 CH204:CS204">
    <cfRule type="cellIs" dxfId="7878" priority="2692" operator="greaterThan">
      <formula>0.05</formula>
    </cfRule>
  </conditionalFormatting>
  <conditionalFormatting sqref="BQ204 BT204 CD204 CH204:CS204">
    <cfRule type="containsText" dxfId="7877" priority="2691" operator="containsText" text="ABP">
      <formula>NOT(ISERROR(SEARCH("ABP",BQ204)))</formula>
    </cfRule>
  </conditionalFormatting>
  <conditionalFormatting sqref="BQ240 BT240 CD240 CH240:CS240">
    <cfRule type="cellIs" dxfId="7876" priority="2686" operator="greaterThan">
      <formula>0.05</formula>
    </cfRule>
  </conditionalFormatting>
  <conditionalFormatting sqref="BQ240 BT240 CD240 CH240:CS240">
    <cfRule type="containsText" dxfId="7875" priority="2685" operator="containsText" text="ABP">
      <formula>NOT(ISERROR(SEARCH("ABP",BQ240)))</formula>
    </cfRule>
  </conditionalFormatting>
  <conditionalFormatting sqref="BN135">
    <cfRule type="containsText" dxfId="7874" priority="2657" operator="containsText" text="Score">
      <formula>NOT(ISERROR(SEARCH("Score",BN135)))</formula>
    </cfRule>
    <cfRule type="cellIs" dxfId="7873" priority="2658" operator="greaterThan">
      <formula>$O$135</formula>
    </cfRule>
    <cfRule type="cellIs" dxfId="7872" priority="2659" operator="equal">
      <formula>$O$135</formula>
    </cfRule>
    <cfRule type="cellIs" dxfId="7871" priority="2660" operator="lessThan">
      <formula>$O$135</formula>
    </cfRule>
  </conditionalFormatting>
  <conditionalFormatting sqref="BN26 BN30 BN22">
    <cfRule type="cellIs" dxfId="7870" priority="2604" operator="greaterThan">
      <formula>0.05</formula>
    </cfRule>
  </conditionalFormatting>
  <conditionalFormatting sqref="BN188 BN184 BN180 BN176 BN172 BN168 BN164 BN160 BN156 BN152 BN148 BN144 BN140 BN136 BN132 BN105 BN125 BN121 BN117 BN113 BN109 BN101 BN97 BN93 BN89 BN85 BN81 BN18 BN74 BN70 BN66 BN62 BN58 BN54 BN50 BN46 BN42 BN38 BN34">
    <cfRule type="cellIs" dxfId="7869" priority="2603" operator="greaterThan">
      <formula>0.05</formula>
    </cfRule>
  </conditionalFormatting>
  <conditionalFormatting sqref="BN188 BN184 BN180 BN176 BN172 BN168 BN164 BN160 BN156 BN152 BN148 BN144 BN140 BN136 BN132 BN105 BN125 BN121 BN117 BN113 BN109 BN101 BN97 BN93 BN89 BN85 BN81 BN26 BN18 BN74 BN70 BN66 BN62 BN58 BN54 BN50 BN46 BN42 BN38 BN34 BN30 BN22">
    <cfRule type="containsText" dxfId="7868" priority="2602" operator="containsText" text="ABP">
      <formula>NOT(ISERROR(SEARCH("ABP",BN18)))</formula>
    </cfRule>
  </conditionalFormatting>
  <conditionalFormatting sqref="BN18">
    <cfRule type="cellIs" dxfId="7867" priority="2601" operator="between">
      <formula>0.5</formula>
      <formula>100</formula>
    </cfRule>
  </conditionalFormatting>
  <conditionalFormatting sqref="BN196">
    <cfRule type="cellIs" dxfId="7866" priority="2504" operator="greaterThan">
      <formula>0.05</formula>
    </cfRule>
  </conditionalFormatting>
  <conditionalFormatting sqref="BN196">
    <cfRule type="containsText" dxfId="7865" priority="2503" operator="containsText" text="ABP">
      <formula>NOT(ISERROR(SEARCH("ABP",BN196)))</formula>
    </cfRule>
  </conditionalFormatting>
  <conditionalFormatting sqref="BN192">
    <cfRule type="cellIs" dxfId="7864" priority="2498" operator="greaterThan">
      <formula>0.05</formula>
    </cfRule>
  </conditionalFormatting>
  <conditionalFormatting sqref="BN192">
    <cfRule type="containsText" dxfId="7863" priority="2497" operator="containsText" text="ABP">
      <formula>NOT(ISERROR(SEARCH("ABP",BN192)))</formula>
    </cfRule>
  </conditionalFormatting>
  <conditionalFormatting sqref="BN200">
    <cfRule type="cellIs" dxfId="7862" priority="2492" operator="greaterThan">
      <formula>0.05</formula>
    </cfRule>
  </conditionalFormatting>
  <conditionalFormatting sqref="BN200">
    <cfRule type="containsText" dxfId="7861" priority="2491" operator="containsText" text="ABP">
      <formula>NOT(ISERROR(SEARCH("ABP",BN200)))</formula>
    </cfRule>
  </conditionalFormatting>
  <conditionalFormatting sqref="BN204">
    <cfRule type="cellIs" dxfId="7860" priority="2486" operator="greaterThan">
      <formula>0.05</formula>
    </cfRule>
  </conditionalFormatting>
  <conditionalFormatting sqref="BN204">
    <cfRule type="containsText" dxfId="7859" priority="2485" operator="containsText" text="ABP">
      <formula>NOT(ISERROR(SEARCH("ABP",BN204)))</formula>
    </cfRule>
  </conditionalFormatting>
  <conditionalFormatting sqref="BN240">
    <cfRule type="cellIs" dxfId="7858" priority="2480" operator="greaterThan">
      <formula>0.05</formula>
    </cfRule>
  </conditionalFormatting>
  <conditionalFormatting sqref="BN240">
    <cfRule type="containsText" dxfId="7857" priority="2479" operator="containsText" text="ABP">
      <formula>NOT(ISERROR(SEARCH("ABP",BN240)))</formula>
    </cfRule>
  </conditionalFormatting>
  <conditionalFormatting sqref="BV135">
    <cfRule type="containsText" dxfId="7856" priority="2431" operator="containsText" text="Score">
      <formula>NOT(ISERROR(SEARCH("Score",BV135)))</formula>
    </cfRule>
    <cfRule type="cellIs" dxfId="7855" priority="2432" operator="greaterThan">
      <formula>$O$135</formula>
    </cfRule>
    <cfRule type="cellIs" dxfId="7854" priority="2433" operator="equal">
      <formula>$O$135</formula>
    </cfRule>
    <cfRule type="cellIs" dxfId="7853" priority="2434" operator="lessThan">
      <formula>$O$135</formula>
    </cfRule>
  </conditionalFormatting>
  <conditionalFormatting sqref="BV26 BV30 BV22">
    <cfRule type="cellIs" dxfId="7852" priority="2374" operator="greaterThan">
      <formula>0.05</formula>
    </cfRule>
  </conditionalFormatting>
  <conditionalFormatting sqref="BV188 BV184 BV180 BV176 BV172 BV168 BV164 BV160 BV156 BV152 BV148 BV144 BV140 BV136 BV132 BV105 BV125 BV121 BV117 BV113 BV109 BV101 BV97 BV93 BV89 BV85 BV81 BV18 BV74 BV70 BV66 BV62 BV58 BV54 BV50 BV46 BV42 BV38 BV34">
    <cfRule type="cellIs" dxfId="7851" priority="2373" operator="greaterThan">
      <formula>0.05</formula>
    </cfRule>
  </conditionalFormatting>
  <conditionalFormatting sqref="BV188 BV184 BV180 BV176 BV172 BV168 BV164 BV160 BV156 BV152 BV148 BV144 BV140 BV136 BV132 BV105 BV125 BV121 BV117 BV113 BV109 BV101 BV97 BV93 BV89 BV85 BV81 BV26 BV18 BV74 BV70 BV66 BV62 BV58 BV54 BV50 BV46 BV42 BV38 BV34 BV30 BV22">
    <cfRule type="containsText" dxfId="7850" priority="2372" operator="containsText" text="ABP">
      <formula>NOT(ISERROR(SEARCH("ABP",BV18)))</formula>
    </cfRule>
  </conditionalFormatting>
  <conditionalFormatting sqref="BV18">
    <cfRule type="cellIs" dxfId="7849" priority="2371" operator="between">
      <formula>0.5</formula>
      <formula>100</formula>
    </cfRule>
  </conditionalFormatting>
  <conditionalFormatting sqref="BV196">
    <cfRule type="cellIs" dxfId="7848" priority="2306" operator="greaterThan">
      <formula>0.05</formula>
    </cfRule>
  </conditionalFormatting>
  <conditionalFormatting sqref="BV196">
    <cfRule type="containsText" dxfId="7847" priority="2305" operator="containsText" text="ABP">
      <formula>NOT(ISERROR(SEARCH("ABP",BV196)))</formula>
    </cfRule>
  </conditionalFormatting>
  <conditionalFormatting sqref="BV192">
    <cfRule type="cellIs" dxfId="7846" priority="2304" operator="greaterThan">
      <formula>0.05</formula>
    </cfRule>
  </conditionalFormatting>
  <conditionalFormatting sqref="BV192">
    <cfRule type="containsText" dxfId="7845" priority="2303" operator="containsText" text="ABP">
      <formula>NOT(ISERROR(SEARCH("ABP",BV192)))</formula>
    </cfRule>
  </conditionalFormatting>
  <conditionalFormatting sqref="BV200">
    <cfRule type="cellIs" dxfId="7844" priority="2302" operator="greaterThan">
      <formula>0.05</formula>
    </cfRule>
  </conditionalFormatting>
  <conditionalFormatting sqref="BV200">
    <cfRule type="containsText" dxfId="7843" priority="2301" operator="containsText" text="ABP">
      <formula>NOT(ISERROR(SEARCH("ABP",BV200)))</formula>
    </cfRule>
  </conditionalFormatting>
  <conditionalFormatting sqref="BV204">
    <cfRule type="cellIs" dxfId="7842" priority="2300" operator="greaterThan">
      <formula>0.05</formula>
    </cfRule>
  </conditionalFormatting>
  <conditionalFormatting sqref="BV204">
    <cfRule type="containsText" dxfId="7841" priority="2299" operator="containsText" text="ABP">
      <formula>NOT(ISERROR(SEARCH("ABP",BV204)))</formula>
    </cfRule>
  </conditionalFormatting>
  <conditionalFormatting sqref="BV240">
    <cfRule type="cellIs" dxfId="7840" priority="2298" operator="greaterThan">
      <formula>0.05</formula>
    </cfRule>
  </conditionalFormatting>
  <conditionalFormatting sqref="BV240">
    <cfRule type="containsText" dxfId="7839" priority="2297" operator="containsText" text="ABP">
      <formula>NOT(ISERROR(SEARCH("ABP",BV240)))</formula>
    </cfRule>
  </conditionalFormatting>
  <conditionalFormatting sqref="BU135">
    <cfRule type="containsText" dxfId="7838" priority="2269" operator="containsText" text="Score">
      <formula>NOT(ISERROR(SEARCH("Score",BU135)))</formula>
    </cfRule>
    <cfRule type="cellIs" dxfId="7837" priority="2270" operator="greaterThan">
      <formula>$O$135</formula>
    </cfRule>
    <cfRule type="cellIs" dxfId="7836" priority="2271" operator="equal">
      <formula>$O$135</formula>
    </cfRule>
    <cfRule type="cellIs" dxfId="7835" priority="2272" operator="lessThan">
      <formula>$O$135</formula>
    </cfRule>
  </conditionalFormatting>
  <conditionalFormatting sqref="BU26 BU30 BU22">
    <cfRule type="cellIs" dxfId="7834" priority="2216" operator="greaterThan">
      <formula>0.05</formula>
    </cfRule>
  </conditionalFormatting>
  <conditionalFormatting sqref="BU188 BU184 BU180 BU176 BU172 BU168 BU164 BU160 BU156 BU152 BU148 BU144 BU140 BU136 BU132 BU105 BU125 BU121 BU117 BU113 BU109 BU101 BU97 BU93 BU89 BU85 BU81 BU18 BU74 BU70 BU66 BU62 BU58 BU54 BU50 BU46 BU42 BU38 BU34">
    <cfRule type="cellIs" dxfId="7833" priority="2215" operator="greaterThan">
      <formula>0.05</formula>
    </cfRule>
  </conditionalFormatting>
  <conditionalFormatting sqref="BU188 BU184 BU180 BU176 BU172 BU168 BU164 BU160 BU156 BU152 BU148 BU144 BU140 BU136 BU132 BU105 BU125 BU121 BU117 BU113 BU109 BU101 BU97 BU93 BU89 BU85 BU81 BU26 BU18 BU74 BU70 BU66 BU62 BU58 BU54 BU50 BU46 BU42 BU38 BU34 BU30 BU22">
    <cfRule type="containsText" dxfId="7832" priority="2214" operator="containsText" text="ABP">
      <formula>NOT(ISERROR(SEARCH("ABP",BU18)))</formula>
    </cfRule>
  </conditionalFormatting>
  <conditionalFormatting sqref="BU18">
    <cfRule type="cellIs" dxfId="7831" priority="2213" operator="between">
      <formula>0.5</formula>
      <formula>100</formula>
    </cfRule>
  </conditionalFormatting>
  <conditionalFormatting sqref="BU196">
    <cfRule type="cellIs" dxfId="7830" priority="2120" operator="greaterThan">
      <formula>0.05</formula>
    </cfRule>
  </conditionalFormatting>
  <conditionalFormatting sqref="BU196">
    <cfRule type="containsText" dxfId="7829" priority="2119" operator="containsText" text="ABP">
      <formula>NOT(ISERROR(SEARCH("ABP",BU196)))</formula>
    </cfRule>
  </conditionalFormatting>
  <conditionalFormatting sqref="BU192">
    <cfRule type="cellIs" dxfId="7828" priority="2114" operator="greaterThan">
      <formula>0.05</formula>
    </cfRule>
  </conditionalFormatting>
  <conditionalFormatting sqref="BU192">
    <cfRule type="containsText" dxfId="7827" priority="2113" operator="containsText" text="ABP">
      <formula>NOT(ISERROR(SEARCH("ABP",BU192)))</formula>
    </cfRule>
  </conditionalFormatting>
  <conditionalFormatting sqref="BU200">
    <cfRule type="cellIs" dxfId="7826" priority="2108" operator="greaterThan">
      <formula>0.05</formula>
    </cfRule>
  </conditionalFormatting>
  <conditionalFormatting sqref="BU200">
    <cfRule type="containsText" dxfId="7825" priority="2107" operator="containsText" text="ABP">
      <formula>NOT(ISERROR(SEARCH("ABP",BU200)))</formula>
    </cfRule>
  </conditionalFormatting>
  <conditionalFormatting sqref="BU204">
    <cfRule type="cellIs" dxfId="7824" priority="2102" operator="greaterThan">
      <formula>0.05</formula>
    </cfRule>
  </conditionalFormatting>
  <conditionalFormatting sqref="BU204">
    <cfRule type="containsText" dxfId="7823" priority="2101" operator="containsText" text="ABP">
      <formula>NOT(ISERROR(SEARCH("ABP",BU204)))</formula>
    </cfRule>
  </conditionalFormatting>
  <conditionalFormatting sqref="BU240">
    <cfRule type="cellIs" dxfId="7822" priority="2096" operator="greaterThan">
      <formula>0.05</formula>
    </cfRule>
  </conditionalFormatting>
  <conditionalFormatting sqref="BU240">
    <cfRule type="containsText" dxfId="7821" priority="2095" operator="containsText" text="ABP">
      <formula>NOT(ISERROR(SEARCH("ABP",BU240)))</formula>
    </cfRule>
  </conditionalFormatting>
  <conditionalFormatting sqref="AV208 CX208">
    <cfRule type="cellIs" dxfId="7820" priority="2088" operator="greaterThan">
      <formula>0.05</formula>
    </cfRule>
  </conditionalFormatting>
  <conditionalFormatting sqref="Q206:Q209">
    <cfRule type="cellIs" dxfId="7819" priority="2087" operator="between">
      <formula>1</formula>
      <formula>700</formula>
    </cfRule>
  </conditionalFormatting>
  <conditionalFormatting sqref="R206:R209">
    <cfRule type="cellIs" dxfId="7818" priority="2086" operator="between">
      <formula>0.05</formula>
      <formula>100</formula>
    </cfRule>
  </conditionalFormatting>
  <conditionalFormatting sqref="AV208">
    <cfRule type="containsText" dxfId="7817" priority="2085" operator="containsText" text="ABP">
      <formula>NOT(ISERROR(SEARCH("ABP",AV208)))</formula>
    </cfRule>
  </conditionalFormatting>
  <conditionalFormatting sqref="K207:P207">
    <cfRule type="cellIs" dxfId="7816" priority="2084" operator="between">
      <formula>1</formula>
      <formula>700</formula>
    </cfRule>
  </conditionalFormatting>
  <conditionalFormatting sqref="AF208:AJ208">
    <cfRule type="cellIs" dxfId="7815" priority="2083" operator="greaterThan">
      <formula>0.05</formula>
    </cfRule>
  </conditionalFormatting>
  <conditionalFormatting sqref="U207">
    <cfRule type="cellIs" dxfId="7814" priority="2082" operator="between">
      <formula>0.05</formula>
      <formula>700</formula>
    </cfRule>
  </conditionalFormatting>
  <conditionalFormatting sqref="U208">
    <cfRule type="cellIs" dxfId="7813" priority="2081" operator="equal">
      <formula>1</formula>
    </cfRule>
  </conditionalFormatting>
  <conditionalFormatting sqref="T207:T208 T209:U209 V207:V209 T206:V206">
    <cfRule type="cellIs" dxfId="7812" priority="2080" operator="equal">
      <formula>1</formula>
    </cfRule>
  </conditionalFormatting>
  <conditionalFormatting sqref="I208">
    <cfRule type="cellIs" dxfId="7811" priority="2079" operator="between">
      <formula>0.05</formula>
      <formula>100</formula>
    </cfRule>
  </conditionalFormatting>
  <conditionalFormatting sqref="K208:O208">
    <cfRule type="cellIs" dxfId="7810" priority="2078" operator="between">
      <formula>0.05</formula>
      <formula>100</formula>
    </cfRule>
  </conditionalFormatting>
  <conditionalFormatting sqref="AF208">
    <cfRule type="containsText" dxfId="7809" priority="2077" operator="containsText" text="ABP">
      <formula>NOT(ISERROR(SEARCH("ABP",AF208)))</formula>
    </cfRule>
  </conditionalFormatting>
  <conditionalFormatting sqref="AG208:AI208">
    <cfRule type="containsText" dxfId="7808" priority="2076" operator="containsText" text="ABP">
      <formula>NOT(ISERROR(SEARCH("ABP",AG208)))</formula>
    </cfRule>
  </conditionalFormatting>
  <conditionalFormatting sqref="AJ208">
    <cfRule type="containsText" dxfId="7807" priority="2075" operator="containsText" text="ABP">
      <formula>NOT(ISERROR(SEARCH("ABP",AJ208)))</formula>
    </cfRule>
  </conditionalFormatting>
  <conditionalFormatting sqref="AL208">
    <cfRule type="containsText" dxfId="7806" priority="2074" operator="containsText" text="ABP">
      <formula>NOT(ISERROR(SEARCH("ABP",AL208)))</formula>
    </cfRule>
  </conditionalFormatting>
  <conditionalFormatting sqref="CX208">
    <cfRule type="containsText" dxfId="7805" priority="2073" operator="containsText" text="ABP">
      <formula>NOT(ISERROR(SEARCH("ABP",CX208)))</formula>
    </cfRule>
  </conditionalFormatting>
  <conditionalFormatting sqref="AL207:CX207">
    <cfRule type="containsText" dxfId="7804" priority="2069" operator="containsText" text="Score">
      <formula>NOT(ISERROR(SEARCH("Score",AL207)))</formula>
    </cfRule>
    <cfRule type="cellIs" dxfId="7803" priority="2070" operator="greaterThan">
      <formula>$O$207</formula>
    </cfRule>
    <cfRule type="cellIs" dxfId="7802" priority="2071" operator="equal">
      <formula>$O$207</formula>
    </cfRule>
    <cfRule type="cellIs" dxfId="7801" priority="2072" operator="lessThan">
      <formula>$O$207</formula>
    </cfRule>
  </conditionalFormatting>
  <conditionalFormatting sqref="AN208:AP208">
    <cfRule type="cellIs" dxfId="7800" priority="2012" operator="greaterThan">
      <formula>0.05</formula>
    </cfRule>
  </conditionalFormatting>
  <conditionalFormatting sqref="AN208:AP208">
    <cfRule type="containsText" dxfId="7799" priority="2011" operator="containsText" text="ABP">
      <formula>NOT(ISERROR(SEARCH("ABP",AN208)))</formula>
    </cfRule>
  </conditionalFormatting>
  <conditionalFormatting sqref="AM208">
    <cfRule type="cellIs" dxfId="7798" priority="2006" operator="greaterThan">
      <formula>0.05</formula>
    </cfRule>
  </conditionalFormatting>
  <conditionalFormatting sqref="AM208">
    <cfRule type="containsText" dxfId="7797" priority="2005" operator="containsText" text="ABP">
      <formula>NOT(ISERROR(SEARCH("ABP",AM208)))</formula>
    </cfRule>
  </conditionalFormatting>
  <conditionalFormatting sqref="AQ208:AR208 AU208">
    <cfRule type="cellIs" dxfId="7796" priority="2000" operator="greaterThan">
      <formula>0.05</formula>
    </cfRule>
  </conditionalFormatting>
  <conditionalFormatting sqref="AQ208:AR208 AU208">
    <cfRule type="containsText" dxfId="7795" priority="1999" operator="containsText" text="ABP">
      <formula>NOT(ISERROR(SEARCH("ABP",AQ208)))</formula>
    </cfRule>
  </conditionalFormatting>
  <conditionalFormatting sqref="AS208:AT208">
    <cfRule type="cellIs" dxfId="7794" priority="1988" operator="greaterThan">
      <formula>0.05</formula>
    </cfRule>
  </conditionalFormatting>
  <conditionalFormatting sqref="AS208:AT208">
    <cfRule type="containsText" dxfId="7793" priority="1987" operator="containsText" text="ABP">
      <formula>NOT(ISERROR(SEARCH("ABP",AS208)))</formula>
    </cfRule>
  </conditionalFormatting>
  <conditionalFormatting sqref="AW208 CT208:CW208">
    <cfRule type="cellIs" dxfId="7792" priority="1982" operator="greaterThan">
      <formula>0.05</formula>
    </cfRule>
  </conditionalFormatting>
  <conditionalFormatting sqref="AW208 CT208:CW208">
    <cfRule type="containsText" dxfId="7791" priority="1981" operator="containsText" text="ABP">
      <formula>NOT(ISERROR(SEARCH("ABP",AW208)))</formula>
    </cfRule>
  </conditionalFormatting>
  <conditionalFormatting sqref="AX208:AZ208">
    <cfRule type="cellIs" dxfId="7790" priority="1976" operator="greaterThan">
      <formula>0.05</formula>
    </cfRule>
  </conditionalFormatting>
  <conditionalFormatting sqref="AX208:AZ208">
    <cfRule type="containsText" dxfId="7789" priority="1975" operator="containsText" text="ABP">
      <formula>NOT(ISERROR(SEARCH("ABP",AX208)))</formula>
    </cfRule>
  </conditionalFormatting>
  <conditionalFormatting sqref="BA208:BD208 BP208">
    <cfRule type="cellIs" dxfId="7788" priority="1970" operator="greaterThan">
      <formula>0.05</formula>
    </cfRule>
  </conditionalFormatting>
  <conditionalFormatting sqref="BA208:BD208 BP208">
    <cfRule type="containsText" dxfId="7787" priority="1969" operator="containsText" text="ABP">
      <formula>NOT(ISERROR(SEARCH("ABP",BA208)))</formula>
    </cfRule>
  </conditionalFormatting>
  <conditionalFormatting sqref="BH208">
    <cfRule type="cellIs" dxfId="7786" priority="1964" operator="greaterThan">
      <formula>0.05</formula>
    </cfRule>
  </conditionalFormatting>
  <conditionalFormatting sqref="BH208">
    <cfRule type="containsText" dxfId="7785" priority="1963" operator="containsText" text="ABP">
      <formula>NOT(ISERROR(SEARCH("ABP",BH208)))</formula>
    </cfRule>
  </conditionalFormatting>
  <conditionalFormatting sqref="BG208">
    <cfRule type="cellIs" dxfId="7784" priority="1962" operator="greaterThan">
      <formula>0.05</formula>
    </cfRule>
  </conditionalFormatting>
  <conditionalFormatting sqref="BG208">
    <cfRule type="containsText" dxfId="7783" priority="1961" operator="containsText" text="ABP">
      <formula>NOT(ISERROR(SEARCH("ABP",BG208)))</formula>
    </cfRule>
  </conditionalFormatting>
  <conditionalFormatting sqref="BE208:BF208">
    <cfRule type="cellIs" dxfId="7782" priority="1956" operator="greaterThan">
      <formula>0.05</formula>
    </cfRule>
  </conditionalFormatting>
  <conditionalFormatting sqref="BE208:BF208">
    <cfRule type="containsText" dxfId="7781" priority="1955" operator="containsText" text="ABP">
      <formula>NOT(ISERROR(SEARCH("ABP",BE208)))</formula>
    </cfRule>
  </conditionalFormatting>
  <conditionalFormatting sqref="BI208:BM208 BO208">
    <cfRule type="cellIs" dxfId="7780" priority="1950" operator="greaterThan">
      <formula>0.05</formula>
    </cfRule>
  </conditionalFormatting>
  <conditionalFormatting sqref="BI208:BM208 BO208">
    <cfRule type="containsText" dxfId="7779" priority="1949" operator="containsText" text="ABP">
      <formula>NOT(ISERROR(SEARCH("ABP",BI208)))</formula>
    </cfRule>
  </conditionalFormatting>
  <conditionalFormatting sqref="BQ208 BT208 CD208 CH208:CS208">
    <cfRule type="cellIs" dxfId="7778" priority="1936" operator="greaterThan">
      <formula>0.05</formula>
    </cfRule>
  </conditionalFormatting>
  <conditionalFormatting sqref="BQ208 BT208 CD208 CH208:CS208">
    <cfRule type="containsText" dxfId="7777" priority="1935" operator="containsText" text="ABP">
      <formula>NOT(ISERROR(SEARCH("ABP",BQ208)))</formula>
    </cfRule>
  </conditionalFormatting>
  <conditionalFormatting sqref="BN208">
    <cfRule type="cellIs" dxfId="7776" priority="1930" operator="greaterThan">
      <formula>0.05</formula>
    </cfRule>
  </conditionalFormatting>
  <conditionalFormatting sqref="BN208">
    <cfRule type="containsText" dxfId="7775" priority="1929" operator="containsText" text="ABP">
      <formula>NOT(ISERROR(SEARCH("ABP",BN208)))</formula>
    </cfRule>
  </conditionalFormatting>
  <conditionalFormatting sqref="BV208">
    <cfRule type="cellIs" dxfId="7774" priority="1924" operator="greaterThan">
      <formula>0.05</formula>
    </cfRule>
  </conditionalFormatting>
  <conditionalFormatting sqref="BV208">
    <cfRule type="containsText" dxfId="7773" priority="1923" operator="containsText" text="ABP">
      <formula>NOT(ISERROR(SEARCH("ABP",BV208)))</formula>
    </cfRule>
  </conditionalFormatting>
  <conditionalFormatting sqref="BU208">
    <cfRule type="cellIs" dxfId="7772" priority="1918" operator="greaterThan">
      <formula>0.05</formula>
    </cfRule>
  </conditionalFormatting>
  <conditionalFormatting sqref="BU208">
    <cfRule type="containsText" dxfId="7771" priority="1917" operator="containsText" text="ABP">
      <formula>NOT(ISERROR(SEARCH("ABP",BU208)))</formula>
    </cfRule>
  </conditionalFormatting>
  <conditionalFormatting sqref="AV212 CX212">
    <cfRule type="cellIs" dxfId="7770" priority="1910" operator="greaterThan">
      <formula>0.05</formula>
    </cfRule>
  </conditionalFormatting>
  <conditionalFormatting sqref="Q210:Q213">
    <cfRule type="cellIs" dxfId="7769" priority="1909" operator="between">
      <formula>1</formula>
      <formula>700</formula>
    </cfRule>
  </conditionalFormatting>
  <conditionalFormatting sqref="R210:R213">
    <cfRule type="cellIs" dxfId="7768" priority="1908" operator="between">
      <formula>0.05</formula>
      <formula>100</formula>
    </cfRule>
  </conditionalFormatting>
  <conditionalFormatting sqref="AV212">
    <cfRule type="containsText" dxfId="7767" priority="1907" operator="containsText" text="ABP">
      <formula>NOT(ISERROR(SEARCH("ABP",AV212)))</formula>
    </cfRule>
  </conditionalFormatting>
  <conditionalFormatting sqref="K211:P211">
    <cfRule type="cellIs" dxfId="7766" priority="1906" operator="between">
      <formula>1</formula>
      <formula>700</formula>
    </cfRule>
  </conditionalFormatting>
  <conditionalFormatting sqref="AF212:AJ212">
    <cfRule type="cellIs" dxfId="7765" priority="1905" operator="greaterThan">
      <formula>0.05</formula>
    </cfRule>
  </conditionalFormatting>
  <conditionalFormatting sqref="U211">
    <cfRule type="cellIs" dxfId="7764" priority="1904" operator="between">
      <formula>0.05</formula>
      <formula>700</formula>
    </cfRule>
  </conditionalFormatting>
  <conditionalFormatting sqref="U212">
    <cfRule type="cellIs" dxfId="7763" priority="1903" operator="equal">
      <formula>1</formula>
    </cfRule>
  </conditionalFormatting>
  <conditionalFormatting sqref="T211:T212 T213:U213 V211:V213 T210:V210">
    <cfRule type="cellIs" dxfId="7762" priority="1902" operator="equal">
      <formula>1</formula>
    </cfRule>
  </conditionalFormatting>
  <conditionalFormatting sqref="I212">
    <cfRule type="cellIs" dxfId="7761" priority="1901" operator="between">
      <formula>0.05</formula>
      <formula>100</formula>
    </cfRule>
  </conditionalFormatting>
  <conditionalFormatting sqref="K212:O212">
    <cfRule type="cellIs" dxfId="7760" priority="1900" operator="between">
      <formula>0.05</formula>
      <formula>100</formula>
    </cfRule>
  </conditionalFormatting>
  <conditionalFormatting sqref="AF212">
    <cfRule type="containsText" dxfId="7759" priority="1899" operator="containsText" text="ABP">
      <formula>NOT(ISERROR(SEARCH("ABP",AF212)))</formula>
    </cfRule>
  </conditionalFormatting>
  <conditionalFormatting sqref="AG212:AI212">
    <cfRule type="containsText" dxfId="7758" priority="1898" operator="containsText" text="ABP">
      <formula>NOT(ISERROR(SEARCH("ABP",AG212)))</formula>
    </cfRule>
  </conditionalFormatting>
  <conditionalFormatting sqref="AJ212">
    <cfRule type="containsText" dxfId="7757" priority="1897" operator="containsText" text="ABP">
      <formula>NOT(ISERROR(SEARCH("ABP",AJ212)))</formula>
    </cfRule>
  </conditionalFormatting>
  <conditionalFormatting sqref="AL212">
    <cfRule type="containsText" dxfId="7756" priority="1896" operator="containsText" text="ABP">
      <formula>NOT(ISERROR(SEARCH("ABP",AL212)))</formula>
    </cfRule>
  </conditionalFormatting>
  <conditionalFormatting sqref="CX212">
    <cfRule type="containsText" dxfId="7755" priority="1895" operator="containsText" text="ABP">
      <formula>NOT(ISERROR(SEARCH("ABP",CX212)))</formula>
    </cfRule>
  </conditionalFormatting>
  <conditionalFormatting sqref="AL211:CX211">
    <cfRule type="containsText" dxfId="7754" priority="1891" operator="containsText" text="Score">
      <formula>NOT(ISERROR(SEARCH("Score",AL211)))</formula>
    </cfRule>
    <cfRule type="cellIs" dxfId="7753" priority="1892" operator="greaterThan">
      <formula>$O$211</formula>
    </cfRule>
    <cfRule type="cellIs" dxfId="7752" priority="1893" operator="equal">
      <formula>$O$211</formula>
    </cfRule>
    <cfRule type="cellIs" dxfId="7751" priority="1894" operator="lessThan">
      <formula>$O$211</formula>
    </cfRule>
  </conditionalFormatting>
  <conditionalFormatting sqref="AN212:AP212">
    <cfRule type="cellIs" dxfId="7750" priority="1834" operator="greaterThan">
      <formula>0.05</formula>
    </cfRule>
  </conditionalFormatting>
  <conditionalFormatting sqref="AN212:AP212">
    <cfRule type="containsText" dxfId="7749" priority="1833" operator="containsText" text="ABP">
      <formula>NOT(ISERROR(SEARCH("ABP",AN212)))</formula>
    </cfRule>
  </conditionalFormatting>
  <conditionalFormatting sqref="AM212">
    <cfRule type="cellIs" dxfId="7748" priority="1828" operator="greaterThan">
      <formula>0.05</formula>
    </cfRule>
  </conditionalFormatting>
  <conditionalFormatting sqref="AM212">
    <cfRule type="containsText" dxfId="7747" priority="1827" operator="containsText" text="ABP">
      <formula>NOT(ISERROR(SEARCH("ABP",AM212)))</formula>
    </cfRule>
  </conditionalFormatting>
  <conditionalFormatting sqref="AQ212:AR212 AU212">
    <cfRule type="cellIs" dxfId="7746" priority="1822" operator="greaterThan">
      <formula>0.05</formula>
    </cfRule>
  </conditionalFormatting>
  <conditionalFormatting sqref="AQ212:AR212 AU212">
    <cfRule type="containsText" dxfId="7745" priority="1821" operator="containsText" text="ABP">
      <formula>NOT(ISERROR(SEARCH("ABP",AQ212)))</formula>
    </cfRule>
  </conditionalFormatting>
  <conditionalFormatting sqref="AS212:AT212">
    <cfRule type="cellIs" dxfId="7744" priority="1810" operator="greaterThan">
      <formula>0.05</formula>
    </cfRule>
  </conditionalFormatting>
  <conditionalFormatting sqref="AS212:AT212">
    <cfRule type="containsText" dxfId="7743" priority="1809" operator="containsText" text="ABP">
      <formula>NOT(ISERROR(SEARCH("ABP",AS212)))</formula>
    </cfRule>
  </conditionalFormatting>
  <conditionalFormatting sqref="AW212 CT212:CW212">
    <cfRule type="cellIs" dxfId="7742" priority="1804" operator="greaterThan">
      <formula>0.05</formula>
    </cfRule>
  </conditionalFormatting>
  <conditionalFormatting sqref="AW212 CT212:CW212">
    <cfRule type="containsText" dxfId="7741" priority="1803" operator="containsText" text="ABP">
      <formula>NOT(ISERROR(SEARCH("ABP",AW212)))</formula>
    </cfRule>
  </conditionalFormatting>
  <conditionalFormatting sqref="AX212:AZ212">
    <cfRule type="cellIs" dxfId="7740" priority="1798" operator="greaterThan">
      <formula>0.05</formula>
    </cfRule>
  </conditionalFormatting>
  <conditionalFormatting sqref="AX212:AZ212">
    <cfRule type="containsText" dxfId="7739" priority="1797" operator="containsText" text="ABP">
      <formula>NOT(ISERROR(SEARCH("ABP",AX212)))</formula>
    </cfRule>
  </conditionalFormatting>
  <conditionalFormatting sqref="BA212:BD212 BP212">
    <cfRule type="cellIs" dxfId="7738" priority="1792" operator="greaterThan">
      <formula>0.05</formula>
    </cfRule>
  </conditionalFormatting>
  <conditionalFormatting sqref="BA212:BD212 BP212">
    <cfRule type="containsText" dxfId="7737" priority="1791" operator="containsText" text="ABP">
      <formula>NOT(ISERROR(SEARCH("ABP",BA212)))</formula>
    </cfRule>
  </conditionalFormatting>
  <conditionalFormatting sqref="BH212">
    <cfRule type="cellIs" dxfId="7736" priority="1786" operator="greaterThan">
      <formula>0.05</formula>
    </cfRule>
  </conditionalFormatting>
  <conditionalFormatting sqref="BH212">
    <cfRule type="containsText" dxfId="7735" priority="1785" operator="containsText" text="ABP">
      <formula>NOT(ISERROR(SEARCH("ABP",BH212)))</formula>
    </cfRule>
  </conditionalFormatting>
  <conditionalFormatting sqref="BG212">
    <cfRule type="cellIs" dxfId="7734" priority="1784" operator="greaterThan">
      <formula>0.05</formula>
    </cfRule>
  </conditionalFormatting>
  <conditionalFormatting sqref="BG212">
    <cfRule type="containsText" dxfId="7733" priority="1783" operator="containsText" text="ABP">
      <formula>NOT(ISERROR(SEARCH("ABP",BG212)))</formula>
    </cfRule>
  </conditionalFormatting>
  <conditionalFormatting sqref="BE212:BF212">
    <cfRule type="cellIs" dxfId="7732" priority="1778" operator="greaterThan">
      <formula>0.05</formula>
    </cfRule>
  </conditionalFormatting>
  <conditionalFormatting sqref="BE212:BF212">
    <cfRule type="containsText" dxfId="7731" priority="1777" operator="containsText" text="ABP">
      <formula>NOT(ISERROR(SEARCH("ABP",BE212)))</formula>
    </cfRule>
  </conditionalFormatting>
  <conditionalFormatting sqref="BI212:BM212 BO212">
    <cfRule type="cellIs" dxfId="7730" priority="1772" operator="greaterThan">
      <formula>0.05</formula>
    </cfRule>
  </conditionalFormatting>
  <conditionalFormatting sqref="BI212:BM212 BO212">
    <cfRule type="containsText" dxfId="7729" priority="1771" operator="containsText" text="ABP">
      <formula>NOT(ISERROR(SEARCH("ABP",BI212)))</formula>
    </cfRule>
  </conditionalFormatting>
  <conditionalFormatting sqref="BQ212 BT212 CD212 CH212:CS212">
    <cfRule type="cellIs" dxfId="7728" priority="1758" operator="greaterThan">
      <formula>0.05</formula>
    </cfRule>
  </conditionalFormatting>
  <conditionalFormatting sqref="BQ212 BT212 CD212 CH212:CS212">
    <cfRule type="containsText" dxfId="7727" priority="1757" operator="containsText" text="ABP">
      <formula>NOT(ISERROR(SEARCH("ABP",BQ212)))</formula>
    </cfRule>
  </conditionalFormatting>
  <conditionalFormatting sqref="BN212">
    <cfRule type="cellIs" dxfId="7726" priority="1752" operator="greaterThan">
      <formula>0.05</formula>
    </cfRule>
  </conditionalFormatting>
  <conditionalFormatting sqref="BN212">
    <cfRule type="containsText" dxfId="7725" priority="1751" operator="containsText" text="ABP">
      <formula>NOT(ISERROR(SEARCH("ABP",BN212)))</formula>
    </cfRule>
  </conditionalFormatting>
  <conditionalFormatting sqref="BV212">
    <cfRule type="cellIs" dxfId="7724" priority="1746" operator="greaterThan">
      <formula>0.05</formula>
    </cfRule>
  </conditionalFormatting>
  <conditionalFormatting sqref="BV212">
    <cfRule type="containsText" dxfId="7723" priority="1745" operator="containsText" text="ABP">
      <formula>NOT(ISERROR(SEARCH("ABP",BV212)))</formula>
    </cfRule>
  </conditionalFormatting>
  <conditionalFormatting sqref="BU212">
    <cfRule type="cellIs" dxfId="7722" priority="1740" operator="greaterThan">
      <formula>0.05</formula>
    </cfRule>
  </conditionalFormatting>
  <conditionalFormatting sqref="BU212">
    <cfRule type="containsText" dxfId="7721" priority="1739" operator="containsText" text="ABP">
      <formula>NOT(ISERROR(SEARCH("ABP",BU212)))</formula>
    </cfRule>
  </conditionalFormatting>
  <conditionalFormatting sqref="AV216 CX216">
    <cfRule type="cellIs" dxfId="7720" priority="1732" operator="greaterThan">
      <formula>0.05</formula>
    </cfRule>
  </conditionalFormatting>
  <conditionalFormatting sqref="Q214:Q217">
    <cfRule type="cellIs" dxfId="7719" priority="1731" operator="between">
      <formula>1</formula>
      <formula>700</formula>
    </cfRule>
  </conditionalFormatting>
  <conditionalFormatting sqref="R214:R217">
    <cfRule type="cellIs" dxfId="7718" priority="1730" operator="between">
      <formula>0.05</formula>
      <formula>100</formula>
    </cfRule>
  </conditionalFormatting>
  <conditionalFormatting sqref="AV216">
    <cfRule type="containsText" dxfId="7717" priority="1729" operator="containsText" text="ABP">
      <formula>NOT(ISERROR(SEARCH("ABP",AV216)))</formula>
    </cfRule>
  </conditionalFormatting>
  <conditionalFormatting sqref="K215:P215">
    <cfRule type="cellIs" dxfId="7716" priority="1728" operator="between">
      <formula>1</formula>
      <formula>700</formula>
    </cfRule>
  </conditionalFormatting>
  <conditionalFormatting sqref="AF216:AJ216">
    <cfRule type="cellIs" dxfId="7715" priority="1727" operator="greaterThan">
      <formula>0.05</formula>
    </cfRule>
  </conditionalFormatting>
  <conditionalFormatting sqref="U215">
    <cfRule type="cellIs" dxfId="7714" priority="1726" operator="between">
      <formula>0.05</formula>
      <formula>700</formula>
    </cfRule>
  </conditionalFormatting>
  <conditionalFormatting sqref="U216">
    <cfRule type="cellIs" dxfId="7713" priority="1725" operator="equal">
      <formula>1</formula>
    </cfRule>
  </conditionalFormatting>
  <conditionalFormatting sqref="T215:T216 T217:U217 V215:V217 T214:V214">
    <cfRule type="cellIs" dxfId="7712" priority="1724" operator="equal">
      <formula>1</formula>
    </cfRule>
  </conditionalFormatting>
  <conditionalFormatting sqref="I216">
    <cfRule type="cellIs" dxfId="7711" priority="1723" operator="between">
      <formula>0.05</formula>
      <formula>100</formula>
    </cfRule>
  </conditionalFormatting>
  <conditionalFormatting sqref="K216:O216">
    <cfRule type="cellIs" dxfId="7710" priority="1722" operator="between">
      <formula>0.05</formula>
      <formula>100</formula>
    </cfRule>
  </conditionalFormatting>
  <conditionalFormatting sqref="AF216">
    <cfRule type="containsText" dxfId="7709" priority="1721" operator="containsText" text="ABP">
      <formula>NOT(ISERROR(SEARCH("ABP",AF216)))</formula>
    </cfRule>
  </conditionalFormatting>
  <conditionalFormatting sqref="AG216:AI216">
    <cfRule type="containsText" dxfId="7708" priority="1720" operator="containsText" text="ABP">
      <formula>NOT(ISERROR(SEARCH("ABP",AG216)))</formula>
    </cfRule>
  </conditionalFormatting>
  <conditionalFormatting sqref="AJ216">
    <cfRule type="containsText" dxfId="7707" priority="1719" operator="containsText" text="ABP">
      <formula>NOT(ISERROR(SEARCH("ABP",AJ216)))</formula>
    </cfRule>
  </conditionalFormatting>
  <conditionalFormatting sqref="AL216">
    <cfRule type="containsText" dxfId="7706" priority="1718" operator="containsText" text="ABP">
      <formula>NOT(ISERROR(SEARCH("ABP",AL216)))</formula>
    </cfRule>
  </conditionalFormatting>
  <conditionalFormatting sqref="CX216">
    <cfRule type="containsText" dxfId="7705" priority="1717" operator="containsText" text="ABP">
      <formula>NOT(ISERROR(SEARCH("ABP",CX216)))</formula>
    </cfRule>
  </conditionalFormatting>
  <conditionalFormatting sqref="AL215:CX215">
    <cfRule type="containsText" dxfId="7704" priority="1713" operator="containsText" text="Score">
      <formula>NOT(ISERROR(SEARCH("Score",AL215)))</formula>
    </cfRule>
    <cfRule type="cellIs" dxfId="7703" priority="1714" operator="greaterThan">
      <formula>$O$215</formula>
    </cfRule>
    <cfRule type="cellIs" dxfId="7702" priority="1715" operator="equal">
      <formula>$O$215</formula>
    </cfRule>
    <cfRule type="cellIs" dxfId="7701" priority="1716" operator="lessThan">
      <formula>$O$215</formula>
    </cfRule>
  </conditionalFormatting>
  <conditionalFormatting sqref="AN216:AP216">
    <cfRule type="cellIs" dxfId="7700" priority="1656" operator="greaterThan">
      <formula>0.05</formula>
    </cfRule>
  </conditionalFormatting>
  <conditionalFormatting sqref="AN216:AP216">
    <cfRule type="containsText" dxfId="7699" priority="1655" operator="containsText" text="ABP">
      <formula>NOT(ISERROR(SEARCH("ABP",AN216)))</formula>
    </cfRule>
  </conditionalFormatting>
  <conditionalFormatting sqref="AM216">
    <cfRule type="cellIs" dxfId="7698" priority="1650" operator="greaterThan">
      <formula>0.05</formula>
    </cfRule>
  </conditionalFormatting>
  <conditionalFormatting sqref="AM216">
    <cfRule type="containsText" dxfId="7697" priority="1649" operator="containsText" text="ABP">
      <formula>NOT(ISERROR(SEARCH("ABP",AM216)))</formula>
    </cfRule>
  </conditionalFormatting>
  <conditionalFormatting sqref="AQ216:AR216 AU216">
    <cfRule type="cellIs" dxfId="7696" priority="1644" operator="greaterThan">
      <formula>0.05</formula>
    </cfRule>
  </conditionalFormatting>
  <conditionalFormatting sqref="AQ216:AR216 AU216">
    <cfRule type="containsText" dxfId="7695" priority="1643" operator="containsText" text="ABP">
      <formula>NOT(ISERROR(SEARCH("ABP",AQ216)))</formula>
    </cfRule>
  </conditionalFormatting>
  <conditionalFormatting sqref="AS216:AT216">
    <cfRule type="cellIs" dxfId="7694" priority="1632" operator="greaterThan">
      <formula>0.05</formula>
    </cfRule>
  </conditionalFormatting>
  <conditionalFormatting sqref="AS216:AT216">
    <cfRule type="containsText" dxfId="7693" priority="1631" operator="containsText" text="ABP">
      <formula>NOT(ISERROR(SEARCH("ABP",AS216)))</formula>
    </cfRule>
  </conditionalFormatting>
  <conditionalFormatting sqref="AW216 CT216:CW216">
    <cfRule type="cellIs" dxfId="7692" priority="1626" operator="greaterThan">
      <formula>0.05</formula>
    </cfRule>
  </conditionalFormatting>
  <conditionalFormatting sqref="AW216 CT216:CW216">
    <cfRule type="containsText" dxfId="7691" priority="1625" operator="containsText" text="ABP">
      <formula>NOT(ISERROR(SEARCH("ABP",AW216)))</formula>
    </cfRule>
  </conditionalFormatting>
  <conditionalFormatting sqref="AX216:AZ216">
    <cfRule type="cellIs" dxfId="7690" priority="1620" operator="greaterThan">
      <formula>0.05</formula>
    </cfRule>
  </conditionalFormatting>
  <conditionalFormatting sqref="AX216:AZ216">
    <cfRule type="containsText" dxfId="7689" priority="1619" operator="containsText" text="ABP">
      <formula>NOT(ISERROR(SEARCH("ABP",AX216)))</formula>
    </cfRule>
  </conditionalFormatting>
  <conditionalFormatting sqref="BA216:BD216 BP216">
    <cfRule type="cellIs" dxfId="7688" priority="1614" operator="greaterThan">
      <formula>0.05</formula>
    </cfRule>
  </conditionalFormatting>
  <conditionalFormatting sqref="BA216:BD216 BP216">
    <cfRule type="containsText" dxfId="7687" priority="1613" operator="containsText" text="ABP">
      <formula>NOT(ISERROR(SEARCH("ABP",BA216)))</formula>
    </cfRule>
  </conditionalFormatting>
  <conditionalFormatting sqref="BH216">
    <cfRule type="cellIs" dxfId="7686" priority="1608" operator="greaterThan">
      <formula>0.05</formula>
    </cfRule>
  </conditionalFormatting>
  <conditionalFormatting sqref="BH216">
    <cfRule type="containsText" dxfId="7685" priority="1607" operator="containsText" text="ABP">
      <formula>NOT(ISERROR(SEARCH("ABP",BH216)))</formula>
    </cfRule>
  </conditionalFormatting>
  <conditionalFormatting sqref="BG216">
    <cfRule type="cellIs" dxfId="7684" priority="1606" operator="greaterThan">
      <formula>0.05</formula>
    </cfRule>
  </conditionalFormatting>
  <conditionalFormatting sqref="BG216">
    <cfRule type="containsText" dxfId="7683" priority="1605" operator="containsText" text="ABP">
      <formula>NOT(ISERROR(SEARCH("ABP",BG216)))</formula>
    </cfRule>
  </conditionalFormatting>
  <conditionalFormatting sqref="BE216:BF216">
    <cfRule type="cellIs" dxfId="7682" priority="1600" operator="greaterThan">
      <formula>0.05</formula>
    </cfRule>
  </conditionalFormatting>
  <conditionalFormatting sqref="BE216:BF216">
    <cfRule type="containsText" dxfId="7681" priority="1599" operator="containsText" text="ABP">
      <formula>NOT(ISERROR(SEARCH("ABP",BE216)))</formula>
    </cfRule>
  </conditionalFormatting>
  <conditionalFormatting sqref="BI216:BM216 BO216">
    <cfRule type="cellIs" dxfId="7680" priority="1594" operator="greaterThan">
      <formula>0.05</formula>
    </cfRule>
  </conditionalFormatting>
  <conditionalFormatting sqref="BI216:BM216 BO216">
    <cfRule type="containsText" dxfId="7679" priority="1593" operator="containsText" text="ABP">
      <formula>NOT(ISERROR(SEARCH("ABP",BI216)))</formula>
    </cfRule>
  </conditionalFormatting>
  <conditionalFormatting sqref="BQ216 BT216 CD216 CH216:CS216">
    <cfRule type="cellIs" dxfId="7678" priority="1580" operator="greaterThan">
      <formula>0.05</formula>
    </cfRule>
  </conditionalFormatting>
  <conditionalFormatting sqref="BQ216 BT216 CD216 CH216:CS216">
    <cfRule type="containsText" dxfId="7677" priority="1579" operator="containsText" text="ABP">
      <formula>NOT(ISERROR(SEARCH("ABP",BQ216)))</formula>
    </cfRule>
  </conditionalFormatting>
  <conditionalFormatting sqref="BN216">
    <cfRule type="cellIs" dxfId="7676" priority="1574" operator="greaterThan">
      <formula>0.05</formula>
    </cfRule>
  </conditionalFormatting>
  <conditionalFormatting sqref="BN216">
    <cfRule type="containsText" dxfId="7675" priority="1573" operator="containsText" text="ABP">
      <formula>NOT(ISERROR(SEARCH("ABP",BN216)))</formula>
    </cfRule>
  </conditionalFormatting>
  <conditionalFormatting sqref="BV216">
    <cfRule type="cellIs" dxfId="7674" priority="1568" operator="greaterThan">
      <formula>0.05</formula>
    </cfRule>
  </conditionalFormatting>
  <conditionalFormatting sqref="BV216">
    <cfRule type="containsText" dxfId="7673" priority="1567" operator="containsText" text="ABP">
      <formula>NOT(ISERROR(SEARCH("ABP",BV216)))</formula>
    </cfRule>
  </conditionalFormatting>
  <conditionalFormatting sqref="BU216">
    <cfRule type="cellIs" dxfId="7672" priority="1562" operator="greaterThan">
      <formula>0.05</formula>
    </cfRule>
  </conditionalFormatting>
  <conditionalFormatting sqref="BU216">
    <cfRule type="containsText" dxfId="7671" priority="1561" operator="containsText" text="ABP">
      <formula>NOT(ISERROR(SEARCH("ABP",BU216)))</formula>
    </cfRule>
  </conditionalFormatting>
  <conditionalFormatting sqref="AV220 CX220">
    <cfRule type="cellIs" dxfId="7670" priority="1554" operator="greaterThan">
      <formula>0.05</formula>
    </cfRule>
  </conditionalFormatting>
  <conditionalFormatting sqref="Q218:Q221">
    <cfRule type="cellIs" dxfId="7669" priority="1553" operator="between">
      <formula>1</formula>
      <formula>700</formula>
    </cfRule>
  </conditionalFormatting>
  <conditionalFormatting sqref="R218:R221">
    <cfRule type="cellIs" dxfId="7668" priority="1552" operator="between">
      <formula>0.05</formula>
      <formula>100</formula>
    </cfRule>
  </conditionalFormatting>
  <conditionalFormatting sqref="AV220">
    <cfRule type="containsText" dxfId="7667" priority="1551" operator="containsText" text="ABP">
      <formula>NOT(ISERROR(SEARCH("ABP",AV220)))</formula>
    </cfRule>
  </conditionalFormatting>
  <conditionalFormatting sqref="K219:P219">
    <cfRule type="cellIs" dxfId="7666" priority="1550" operator="between">
      <formula>1</formula>
      <formula>700</formula>
    </cfRule>
  </conditionalFormatting>
  <conditionalFormatting sqref="AF220:AJ220">
    <cfRule type="cellIs" dxfId="7665" priority="1549" operator="greaterThan">
      <formula>0.05</formula>
    </cfRule>
  </conditionalFormatting>
  <conditionalFormatting sqref="U219">
    <cfRule type="cellIs" dxfId="7664" priority="1548" operator="between">
      <formula>0.05</formula>
      <formula>700</formula>
    </cfRule>
  </conditionalFormatting>
  <conditionalFormatting sqref="U220">
    <cfRule type="cellIs" dxfId="7663" priority="1547" operator="equal">
      <formula>1</formula>
    </cfRule>
  </conditionalFormatting>
  <conditionalFormatting sqref="T219:T220 T221:U221 V219:V221 T218:V218">
    <cfRule type="cellIs" dxfId="7662" priority="1546" operator="equal">
      <formula>1</formula>
    </cfRule>
  </conditionalFormatting>
  <conditionalFormatting sqref="I220">
    <cfRule type="cellIs" dxfId="7661" priority="1545" operator="between">
      <formula>0.05</formula>
      <formula>100</formula>
    </cfRule>
  </conditionalFormatting>
  <conditionalFormatting sqref="K220:O220">
    <cfRule type="cellIs" dxfId="7660" priority="1544" operator="between">
      <formula>0.05</formula>
      <formula>100</formula>
    </cfRule>
  </conditionalFormatting>
  <conditionalFormatting sqref="AF220">
    <cfRule type="containsText" dxfId="7659" priority="1543" operator="containsText" text="ABP">
      <formula>NOT(ISERROR(SEARCH("ABP",AF220)))</formula>
    </cfRule>
  </conditionalFormatting>
  <conditionalFormatting sqref="AG220:AI220">
    <cfRule type="containsText" dxfId="7658" priority="1542" operator="containsText" text="ABP">
      <formula>NOT(ISERROR(SEARCH("ABP",AG220)))</formula>
    </cfRule>
  </conditionalFormatting>
  <conditionalFormatting sqref="AJ220">
    <cfRule type="containsText" dxfId="7657" priority="1541" operator="containsText" text="ABP">
      <formula>NOT(ISERROR(SEARCH("ABP",AJ220)))</formula>
    </cfRule>
  </conditionalFormatting>
  <conditionalFormatting sqref="AL220">
    <cfRule type="containsText" dxfId="7656" priority="1540" operator="containsText" text="ABP">
      <formula>NOT(ISERROR(SEARCH("ABP",AL220)))</formula>
    </cfRule>
  </conditionalFormatting>
  <conditionalFormatting sqref="CX220">
    <cfRule type="containsText" dxfId="7655" priority="1539" operator="containsText" text="ABP">
      <formula>NOT(ISERROR(SEARCH("ABP",CX220)))</formula>
    </cfRule>
  </conditionalFormatting>
  <conditionalFormatting sqref="AL219:CX219">
    <cfRule type="containsText" dxfId="7654" priority="1535" operator="containsText" text="Score">
      <formula>NOT(ISERROR(SEARCH("Score",AL219)))</formula>
    </cfRule>
    <cfRule type="cellIs" dxfId="7653" priority="1536" operator="greaterThan">
      <formula>$O$219</formula>
    </cfRule>
    <cfRule type="cellIs" dxfId="7652" priority="1537" operator="equal">
      <formula>$O$219</formula>
    </cfRule>
    <cfRule type="cellIs" dxfId="7651" priority="1538" operator="lessThan">
      <formula>$O$219</formula>
    </cfRule>
  </conditionalFormatting>
  <conditionalFormatting sqref="AN220:AP220">
    <cfRule type="cellIs" dxfId="7650" priority="1478" operator="greaterThan">
      <formula>0.05</formula>
    </cfRule>
  </conditionalFormatting>
  <conditionalFormatting sqref="AN220:AP220">
    <cfRule type="containsText" dxfId="7649" priority="1477" operator="containsText" text="ABP">
      <formula>NOT(ISERROR(SEARCH("ABP",AN220)))</formula>
    </cfRule>
  </conditionalFormatting>
  <conditionalFormatting sqref="AM220">
    <cfRule type="cellIs" dxfId="7648" priority="1472" operator="greaterThan">
      <formula>0.05</formula>
    </cfRule>
  </conditionalFormatting>
  <conditionalFormatting sqref="AM220">
    <cfRule type="containsText" dxfId="7647" priority="1471" operator="containsText" text="ABP">
      <formula>NOT(ISERROR(SEARCH("ABP",AM220)))</formula>
    </cfRule>
  </conditionalFormatting>
  <conditionalFormatting sqref="AQ220:AR220 AU220">
    <cfRule type="cellIs" dxfId="7646" priority="1466" operator="greaterThan">
      <formula>0.05</formula>
    </cfRule>
  </conditionalFormatting>
  <conditionalFormatting sqref="AQ220:AR220 AU220">
    <cfRule type="containsText" dxfId="7645" priority="1465" operator="containsText" text="ABP">
      <formula>NOT(ISERROR(SEARCH("ABP",AQ220)))</formula>
    </cfRule>
  </conditionalFormatting>
  <conditionalFormatting sqref="AS220:AT220">
    <cfRule type="cellIs" dxfId="7644" priority="1454" operator="greaterThan">
      <formula>0.05</formula>
    </cfRule>
  </conditionalFormatting>
  <conditionalFormatting sqref="AS220:AT220">
    <cfRule type="containsText" dxfId="7643" priority="1453" operator="containsText" text="ABP">
      <formula>NOT(ISERROR(SEARCH("ABP",AS220)))</formula>
    </cfRule>
  </conditionalFormatting>
  <conditionalFormatting sqref="AW220 CT220:CW220">
    <cfRule type="cellIs" dxfId="7642" priority="1448" operator="greaterThan">
      <formula>0.05</formula>
    </cfRule>
  </conditionalFormatting>
  <conditionalFormatting sqref="AW220 CT220:CW220">
    <cfRule type="containsText" dxfId="7641" priority="1447" operator="containsText" text="ABP">
      <formula>NOT(ISERROR(SEARCH("ABP",AW220)))</formula>
    </cfRule>
  </conditionalFormatting>
  <conditionalFormatting sqref="AX220:AZ220">
    <cfRule type="cellIs" dxfId="7640" priority="1442" operator="greaterThan">
      <formula>0.05</formula>
    </cfRule>
  </conditionalFormatting>
  <conditionalFormatting sqref="AX220:AZ220">
    <cfRule type="containsText" dxfId="7639" priority="1441" operator="containsText" text="ABP">
      <formula>NOT(ISERROR(SEARCH("ABP",AX220)))</formula>
    </cfRule>
  </conditionalFormatting>
  <conditionalFormatting sqref="BA220:BD220 BP220">
    <cfRule type="cellIs" dxfId="7638" priority="1436" operator="greaterThan">
      <formula>0.05</formula>
    </cfRule>
  </conditionalFormatting>
  <conditionalFormatting sqref="BA220:BD220 BP220">
    <cfRule type="containsText" dxfId="7637" priority="1435" operator="containsText" text="ABP">
      <formula>NOT(ISERROR(SEARCH("ABP",BA220)))</formula>
    </cfRule>
  </conditionalFormatting>
  <conditionalFormatting sqref="BH220">
    <cfRule type="cellIs" dxfId="7636" priority="1430" operator="greaterThan">
      <formula>0.05</formula>
    </cfRule>
  </conditionalFormatting>
  <conditionalFormatting sqref="BH220">
    <cfRule type="containsText" dxfId="7635" priority="1429" operator="containsText" text="ABP">
      <formula>NOT(ISERROR(SEARCH("ABP",BH220)))</formula>
    </cfRule>
  </conditionalFormatting>
  <conditionalFormatting sqref="BG220">
    <cfRule type="cellIs" dxfId="7634" priority="1428" operator="greaterThan">
      <formula>0.05</formula>
    </cfRule>
  </conditionalFormatting>
  <conditionalFormatting sqref="BG220">
    <cfRule type="containsText" dxfId="7633" priority="1427" operator="containsText" text="ABP">
      <formula>NOT(ISERROR(SEARCH("ABP",BG220)))</formula>
    </cfRule>
  </conditionalFormatting>
  <conditionalFormatting sqref="BE220:BF220">
    <cfRule type="cellIs" dxfId="7632" priority="1422" operator="greaterThan">
      <formula>0.05</formula>
    </cfRule>
  </conditionalFormatting>
  <conditionalFormatting sqref="BE220:BF220">
    <cfRule type="containsText" dxfId="7631" priority="1421" operator="containsText" text="ABP">
      <formula>NOT(ISERROR(SEARCH("ABP",BE220)))</formula>
    </cfRule>
  </conditionalFormatting>
  <conditionalFormatting sqref="BI220:BM220 BO220">
    <cfRule type="cellIs" dxfId="7630" priority="1416" operator="greaterThan">
      <formula>0.05</formula>
    </cfRule>
  </conditionalFormatting>
  <conditionalFormatting sqref="BI220:BM220 BO220">
    <cfRule type="containsText" dxfId="7629" priority="1415" operator="containsText" text="ABP">
      <formula>NOT(ISERROR(SEARCH("ABP",BI220)))</formula>
    </cfRule>
  </conditionalFormatting>
  <conditionalFormatting sqref="BQ220 BT220 CD220 CH220:CS220">
    <cfRule type="cellIs" dxfId="7628" priority="1402" operator="greaterThan">
      <formula>0.05</formula>
    </cfRule>
  </conditionalFormatting>
  <conditionalFormatting sqref="BQ220 BT220 CD220 CH220:CS220">
    <cfRule type="containsText" dxfId="7627" priority="1401" operator="containsText" text="ABP">
      <formula>NOT(ISERROR(SEARCH("ABP",BQ220)))</formula>
    </cfRule>
  </conditionalFormatting>
  <conditionalFormatting sqref="BN220">
    <cfRule type="cellIs" dxfId="7626" priority="1396" operator="greaterThan">
      <formula>0.05</formula>
    </cfRule>
  </conditionalFormatting>
  <conditionalFormatting sqref="BN220">
    <cfRule type="containsText" dxfId="7625" priority="1395" operator="containsText" text="ABP">
      <formula>NOT(ISERROR(SEARCH("ABP",BN220)))</formula>
    </cfRule>
  </conditionalFormatting>
  <conditionalFormatting sqref="BV220">
    <cfRule type="cellIs" dxfId="7624" priority="1390" operator="greaterThan">
      <formula>0.05</formula>
    </cfRule>
  </conditionalFormatting>
  <conditionalFormatting sqref="BV220">
    <cfRule type="containsText" dxfId="7623" priority="1389" operator="containsText" text="ABP">
      <formula>NOT(ISERROR(SEARCH("ABP",BV220)))</formula>
    </cfRule>
  </conditionalFormatting>
  <conditionalFormatting sqref="BU220">
    <cfRule type="cellIs" dxfId="7622" priority="1384" operator="greaterThan">
      <formula>0.05</formula>
    </cfRule>
  </conditionalFormatting>
  <conditionalFormatting sqref="BU220">
    <cfRule type="containsText" dxfId="7621" priority="1383" operator="containsText" text="ABP">
      <formula>NOT(ISERROR(SEARCH("ABP",BU220)))</formula>
    </cfRule>
  </conditionalFormatting>
  <conditionalFormatting sqref="BR135:BS135">
    <cfRule type="containsText" dxfId="7620" priority="1355" operator="containsText" text="Score">
      <formula>NOT(ISERROR(SEARCH("Score",BR135)))</formula>
    </cfRule>
    <cfRule type="cellIs" dxfId="7619" priority="1356" operator="greaterThan">
      <formula>$O$135</formula>
    </cfRule>
    <cfRule type="cellIs" dxfId="7618" priority="1357" operator="equal">
      <formula>$O$135</formula>
    </cfRule>
    <cfRule type="cellIs" dxfId="7617" priority="1358" operator="lessThan">
      <formula>$O$135</formula>
    </cfRule>
  </conditionalFormatting>
  <conditionalFormatting sqref="BR22:BS22 BR30:BS30 BR26:BS26">
    <cfRule type="cellIs" dxfId="7616" priority="1302" operator="greaterThan">
      <formula>0.05</formula>
    </cfRule>
  </conditionalFormatting>
  <conditionalFormatting sqref="BR34:BS34 BR38:BS38 BR42:BS42 BR46:BS46 BR50:BS50 BR54:BS54 BR58:BS58 BR62:BS62 BR66:BS66 BR70:BS70 BR74:BS74 BR18:BS18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ellIs" dxfId="7615" priority="1301" operator="greaterThan">
      <formula>0.05</formula>
    </cfRule>
  </conditionalFormatting>
  <conditionalFormatting sqref="BR22:BS22 BR30:BS30 BR34:BS34 BR38:BS38 BR42:BS42 BR46:BS46 BR50:BS50 BR54:BS54 BR58:BS58 BR62:BS62 BR66:BS66 BR70:BS70 BR74:BS74 BR18:BS18 BR26:BS26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ontainsText" dxfId="7614" priority="1300" operator="containsText" text="ABP">
      <formula>NOT(ISERROR(SEARCH("ABP",BR18)))</formula>
    </cfRule>
  </conditionalFormatting>
  <conditionalFormatting sqref="BR18:BS18">
    <cfRule type="cellIs" dxfId="7613" priority="1299" operator="between">
      <formula>0.5</formula>
      <formula>100</formula>
    </cfRule>
  </conditionalFormatting>
  <conditionalFormatting sqref="BR196:BS196">
    <cfRule type="cellIs" dxfId="7612" priority="1206" operator="greaterThan">
      <formula>0.05</formula>
    </cfRule>
  </conditionalFormatting>
  <conditionalFormatting sqref="BR196:BS196">
    <cfRule type="containsText" dxfId="7611" priority="1205" operator="containsText" text="ABP">
      <formula>NOT(ISERROR(SEARCH("ABP",BR196)))</formula>
    </cfRule>
  </conditionalFormatting>
  <conditionalFormatting sqref="BR192:BS192">
    <cfRule type="cellIs" dxfId="7610" priority="1200" operator="greaterThan">
      <formula>0.05</formula>
    </cfRule>
  </conditionalFormatting>
  <conditionalFormatting sqref="BR192:BS192">
    <cfRule type="containsText" dxfId="7609" priority="1199" operator="containsText" text="ABP">
      <formula>NOT(ISERROR(SEARCH("ABP",BR192)))</formula>
    </cfRule>
  </conditionalFormatting>
  <conditionalFormatting sqref="BR200:BS200">
    <cfRule type="cellIs" dxfId="7608" priority="1194" operator="greaterThan">
      <formula>0.05</formula>
    </cfRule>
  </conditionalFormatting>
  <conditionalFormatting sqref="BR200:BS200">
    <cfRule type="containsText" dxfId="7607" priority="1193" operator="containsText" text="ABP">
      <formula>NOT(ISERROR(SEARCH("ABP",BR200)))</formula>
    </cfRule>
  </conditionalFormatting>
  <conditionalFormatting sqref="BR204:BS204">
    <cfRule type="cellIs" dxfId="7606" priority="1188" operator="greaterThan">
      <formula>0.05</formula>
    </cfRule>
  </conditionalFormatting>
  <conditionalFormatting sqref="BR204:BS204">
    <cfRule type="containsText" dxfId="7605" priority="1187" operator="containsText" text="ABP">
      <formula>NOT(ISERROR(SEARCH("ABP",BR204)))</formula>
    </cfRule>
  </conditionalFormatting>
  <conditionalFormatting sqref="BR240:BS240">
    <cfRule type="cellIs" dxfId="7604" priority="1182" operator="greaterThan">
      <formula>0.05</formula>
    </cfRule>
  </conditionalFormatting>
  <conditionalFormatting sqref="BR240:BS240">
    <cfRule type="containsText" dxfId="7603" priority="1181" operator="containsText" text="ABP">
      <formula>NOT(ISERROR(SEARCH("ABP",BR240)))</formula>
    </cfRule>
  </conditionalFormatting>
  <conditionalFormatting sqref="BR208:BS208">
    <cfRule type="cellIs" dxfId="7602" priority="1176" operator="greaterThan">
      <formula>0.05</formula>
    </cfRule>
  </conditionalFormatting>
  <conditionalFormatting sqref="BR208:BS208">
    <cfRule type="containsText" dxfId="7601" priority="1175" operator="containsText" text="ABP">
      <formula>NOT(ISERROR(SEARCH("ABP",BR208)))</formula>
    </cfRule>
  </conditionalFormatting>
  <conditionalFormatting sqref="BR212:BS212">
    <cfRule type="cellIs" dxfId="7600" priority="1170" operator="greaterThan">
      <formula>0.05</formula>
    </cfRule>
  </conditionalFormatting>
  <conditionalFormatting sqref="BR212:BS212">
    <cfRule type="containsText" dxfId="7599" priority="1169" operator="containsText" text="ABP">
      <formula>NOT(ISERROR(SEARCH("ABP",BR212)))</formula>
    </cfRule>
  </conditionalFormatting>
  <conditionalFormatting sqref="BR216:BS216">
    <cfRule type="cellIs" dxfId="7598" priority="1164" operator="greaterThan">
      <formula>0.05</formula>
    </cfRule>
  </conditionalFormatting>
  <conditionalFormatting sqref="BR216:BS216">
    <cfRule type="containsText" dxfId="7597" priority="1163" operator="containsText" text="ABP">
      <formula>NOT(ISERROR(SEARCH("ABP",BR216)))</formula>
    </cfRule>
  </conditionalFormatting>
  <conditionalFormatting sqref="BR220:BS220">
    <cfRule type="cellIs" dxfId="7596" priority="1158" operator="greaterThan">
      <formula>0.05</formula>
    </cfRule>
  </conditionalFormatting>
  <conditionalFormatting sqref="BR220:BS220">
    <cfRule type="containsText" dxfId="7595" priority="1157" operator="containsText" text="ABP">
      <formula>NOT(ISERROR(SEARCH("ABP",BR220)))</formula>
    </cfRule>
  </conditionalFormatting>
  <conditionalFormatting sqref="BW135:BY135">
    <cfRule type="containsText" dxfId="7594" priority="1109" operator="containsText" text="Score">
      <formula>NOT(ISERROR(SEARCH("Score",BW135)))</formula>
    </cfRule>
    <cfRule type="cellIs" dxfId="7593" priority="1110" operator="greaterThan">
      <formula>$O$135</formula>
    </cfRule>
    <cfRule type="cellIs" dxfId="7592" priority="1111" operator="equal">
      <formula>$O$135</formula>
    </cfRule>
    <cfRule type="cellIs" dxfId="7591" priority="1112" operator="lessThan">
      <formula>$O$135</formula>
    </cfRule>
  </conditionalFormatting>
  <conditionalFormatting sqref="BW26:BY26 BW30:BY30 BW22:BY22">
    <cfRule type="cellIs" dxfId="7590" priority="1052"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18:BY18 BW74:BY74 BW70:BY70 BW66:BY66 BW62:BY62 BW58:BY58 BW54:BY54 BW50:BY50 BW46:BY46 BW42:BY42 BW38:BY38 BW34:BY34">
    <cfRule type="cellIs" dxfId="7589" priority="1051"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26:BY26 BW18:BY18 BW74:BY74 BW70:BY70 BW66:BY66 BW62:BY62 BW58:BY58 BW54:BY54 BW50:BY50 BW46:BY46 BW42:BY42 BW38:BY38 BW34:BY34 BW30:BY30 BW22:BY22">
    <cfRule type="containsText" dxfId="7588" priority="1050" operator="containsText" text="ABP">
      <formula>NOT(ISERROR(SEARCH("ABP",BW18)))</formula>
    </cfRule>
  </conditionalFormatting>
  <conditionalFormatting sqref="BW18:BY18">
    <cfRule type="cellIs" dxfId="7587" priority="1049" operator="between">
      <formula>0.5</formula>
      <formula>100</formula>
    </cfRule>
  </conditionalFormatting>
  <conditionalFormatting sqref="BW196:BY196">
    <cfRule type="cellIs" dxfId="7586" priority="984" operator="greaterThan">
      <formula>0.05</formula>
    </cfRule>
  </conditionalFormatting>
  <conditionalFormatting sqref="BW196:BY196">
    <cfRule type="containsText" dxfId="7585" priority="983" operator="containsText" text="ABP">
      <formula>NOT(ISERROR(SEARCH("ABP",BW196)))</formula>
    </cfRule>
  </conditionalFormatting>
  <conditionalFormatting sqref="BW192:BY192">
    <cfRule type="cellIs" dxfId="7584" priority="982" operator="greaterThan">
      <formula>0.05</formula>
    </cfRule>
  </conditionalFormatting>
  <conditionalFormatting sqref="BW192:BY192">
    <cfRule type="containsText" dxfId="7583" priority="981" operator="containsText" text="ABP">
      <formula>NOT(ISERROR(SEARCH("ABP",BW192)))</formula>
    </cfRule>
  </conditionalFormatting>
  <conditionalFormatting sqref="BW200:BY200">
    <cfRule type="cellIs" dxfId="7582" priority="980" operator="greaterThan">
      <formula>0.05</formula>
    </cfRule>
  </conditionalFormatting>
  <conditionalFormatting sqref="BW200:BY200">
    <cfRule type="containsText" dxfId="7581" priority="979" operator="containsText" text="ABP">
      <formula>NOT(ISERROR(SEARCH("ABP",BW200)))</formula>
    </cfRule>
  </conditionalFormatting>
  <conditionalFormatting sqref="BW204:BY204">
    <cfRule type="cellIs" dxfId="7580" priority="978" operator="greaterThan">
      <formula>0.05</formula>
    </cfRule>
  </conditionalFormatting>
  <conditionalFormatting sqref="BW204:BY204">
    <cfRule type="containsText" dxfId="7579" priority="977" operator="containsText" text="ABP">
      <formula>NOT(ISERROR(SEARCH("ABP",BW204)))</formula>
    </cfRule>
  </conditionalFormatting>
  <conditionalFormatting sqref="BW240:BY240">
    <cfRule type="cellIs" dxfId="7578" priority="976" operator="greaterThan">
      <formula>0.05</formula>
    </cfRule>
  </conditionalFormatting>
  <conditionalFormatting sqref="BW240:BY240">
    <cfRule type="containsText" dxfId="7577" priority="975" operator="containsText" text="ABP">
      <formula>NOT(ISERROR(SEARCH("ABP",BW240)))</formula>
    </cfRule>
  </conditionalFormatting>
  <conditionalFormatting sqref="BW208:BY208">
    <cfRule type="cellIs" dxfId="7576" priority="970" operator="greaterThan">
      <formula>0.05</formula>
    </cfRule>
  </conditionalFormatting>
  <conditionalFormatting sqref="BW208:BY208">
    <cfRule type="containsText" dxfId="7575" priority="969" operator="containsText" text="ABP">
      <formula>NOT(ISERROR(SEARCH("ABP",BW208)))</formula>
    </cfRule>
  </conditionalFormatting>
  <conditionalFormatting sqref="BW212:BY212">
    <cfRule type="cellIs" dxfId="7574" priority="964" operator="greaterThan">
      <formula>0.05</formula>
    </cfRule>
  </conditionalFormatting>
  <conditionalFormatting sqref="BW212:BY212">
    <cfRule type="containsText" dxfId="7573" priority="963" operator="containsText" text="ABP">
      <formula>NOT(ISERROR(SEARCH("ABP",BW212)))</formula>
    </cfRule>
  </conditionalFormatting>
  <conditionalFormatting sqref="BW216:BY216">
    <cfRule type="cellIs" dxfId="7572" priority="958" operator="greaterThan">
      <formula>0.05</formula>
    </cfRule>
  </conditionalFormatting>
  <conditionalFormatting sqref="BW216:BY216">
    <cfRule type="containsText" dxfId="7571" priority="957" operator="containsText" text="ABP">
      <formula>NOT(ISERROR(SEARCH("ABP",BW216)))</formula>
    </cfRule>
  </conditionalFormatting>
  <conditionalFormatting sqref="BW220:BY220">
    <cfRule type="cellIs" dxfId="7570" priority="952" operator="greaterThan">
      <formula>0.05</formula>
    </cfRule>
  </conditionalFormatting>
  <conditionalFormatting sqref="BW220:BY220">
    <cfRule type="containsText" dxfId="7569" priority="951" operator="containsText" text="ABP">
      <formula>NOT(ISERROR(SEARCH("ABP",BW220)))</formula>
    </cfRule>
  </conditionalFormatting>
  <conditionalFormatting sqref="BZ135:CC135">
    <cfRule type="containsText" dxfId="7568" priority="923" operator="containsText" text="Score">
      <formula>NOT(ISERROR(SEARCH("Score",BZ135)))</formula>
    </cfRule>
    <cfRule type="cellIs" dxfId="7567" priority="924" operator="greaterThan">
      <formula>$O$135</formula>
    </cfRule>
    <cfRule type="cellIs" dxfId="7566" priority="925" operator="equal">
      <formula>$O$135</formula>
    </cfRule>
    <cfRule type="cellIs" dxfId="7565" priority="926" operator="lessThan">
      <formula>$O$135</formula>
    </cfRule>
  </conditionalFormatting>
  <conditionalFormatting sqref="BZ22:CC22 BZ30:CC30 BZ26:CC26">
    <cfRule type="cellIs" dxfId="7564" priority="870" operator="greaterThan">
      <formula>0.05</formula>
    </cfRule>
  </conditionalFormatting>
  <conditionalFormatting sqref="BZ34:CC34 BZ38:CC38 BZ42:CC42 BZ46:CC46 BZ50:CC50 BZ54:CC54 BZ58:CC58 BZ62:CC62 BZ66:CC66 BZ70:CC70 BZ74:CC74 BZ18:CC18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ellIs" dxfId="7563" priority="869" operator="greaterThan">
      <formula>0.05</formula>
    </cfRule>
  </conditionalFormatting>
  <conditionalFormatting sqref="BZ22:CC22 BZ30:CC30 BZ34:CC34 BZ38:CC38 BZ42:CC42 BZ46:CC46 BZ50:CC50 BZ54:CC54 BZ58:CC58 BZ62:CC62 BZ66:CC66 BZ70:CC70 BZ74:CC74 BZ18:CC18 BZ26:CC26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ontainsText" dxfId="7562" priority="868" operator="containsText" text="ABP">
      <formula>NOT(ISERROR(SEARCH("ABP",BZ18)))</formula>
    </cfRule>
  </conditionalFormatting>
  <conditionalFormatting sqref="BZ18:CC18">
    <cfRule type="cellIs" dxfId="7561" priority="867" operator="between">
      <formula>0.5</formula>
      <formula>100</formula>
    </cfRule>
  </conditionalFormatting>
  <conditionalFormatting sqref="BZ196:CC196">
    <cfRule type="cellIs" dxfId="7560" priority="774" operator="greaterThan">
      <formula>0.05</formula>
    </cfRule>
  </conditionalFormatting>
  <conditionalFormatting sqref="BZ196:CC196">
    <cfRule type="containsText" dxfId="7559" priority="773" operator="containsText" text="ABP">
      <formula>NOT(ISERROR(SEARCH("ABP",BZ196)))</formula>
    </cfRule>
  </conditionalFormatting>
  <conditionalFormatting sqref="BZ192:CC192">
    <cfRule type="cellIs" dxfId="7558" priority="768" operator="greaterThan">
      <formula>0.05</formula>
    </cfRule>
  </conditionalFormatting>
  <conditionalFormatting sqref="BZ192:CC192">
    <cfRule type="containsText" dxfId="7557" priority="767" operator="containsText" text="ABP">
      <formula>NOT(ISERROR(SEARCH("ABP",BZ192)))</formula>
    </cfRule>
  </conditionalFormatting>
  <conditionalFormatting sqref="BZ200:CC200">
    <cfRule type="cellIs" dxfId="7556" priority="762" operator="greaterThan">
      <formula>0.05</formula>
    </cfRule>
  </conditionalFormatting>
  <conditionalFormatting sqref="BZ200:CC200">
    <cfRule type="containsText" dxfId="7555" priority="761" operator="containsText" text="ABP">
      <formula>NOT(ISERROR(SEARCH("ABP",BZ200)))</formula>
    </cfRule>
  </conditionalFormatting>
  <conditionalFormatting sqref="BZ204:CC204">
    <cfRule type="cellIs" dxfId="7554" priority="756" operator="greaterThan">
      <formula>0.05</formula>
    </cfRule>
  </conditionalFormatting>
  <conditionalFormatting sqref="BZ204:CC204">
    <cfRule type="containsText" dxfId="7553" priority="755" operator="containsText" text="ABP">
      <formula>NOT(ISERROR(SEARCH("ABP",BZ204)))</formula>
    </cfRule>
  </conditionalFormatting>
  <conditionalFormatting sqref="BZ240:CC240">
    <cfRule type="cellIs" dxfId="7552" priority="750" operator="greaterThan">
      <formula>0.05</formula>
    </cfRule>
  </conditionalFormatting>
  <conditionalFormatting sqref="BZ240:CC240">
    <cfRule type="containsText" dxfId="7551" priority="749" operator="containsText" text="ABP">
      <formula>NOT(ISERROR(SEARCH("ABP",BZ240)))</formula>
    </cfRule>
  </conditionalFormatting>
  <conditionalFormatting sqref="BZ208:CC208">
    <cfRule type="cellIs" dxfId="7550" priority="744" operator="greaterThan">
      <formula>0.05</formula>
    </cfRule>
  </conditionalFormatting>
  <conditionalFormatting sqref="BZ208:CC208">
    <cfRule type="containsText" dxfId="7549" priority="743" operator="containsText" text="ABP">
      <formula>NOT(ISERROR(SEARCH("ABP",BZ208)))</formula>
    </cfRule>
  </conditionalFormatting>
  <conditionalFormatting sqref="BZ212:CC212">
    <cfRule type="cellIs" dxfId="7548" priority="738" operator="greaterThan">
      <formula>0.05</formula>
    </cfRule>
  </conditionalFormatting>
  <conditionalFormatting sqref="BZ212:CC212">
    <cfRule type="containsText" dxfId="7547" priority="737" operator="containsText" text="ABP">
      <formula>NOT(ISERROR(SEARCH("ABP",BZ212)))</formula>
    </cfRule>
  </conditionalFormatting>
  <conditionalFormatting sqref="BZ216:CC216">
    <cfRule type="cellIs" dxfId="7546" priority="732" operator="greaterThan">
      <formula>0.05</formula>
    </cfRule>
  </conditionalFormatting>
  <conditionalFormatting sqref="BZ216:CC216">
    <cfRule type="containsText" dxfId="7545" priority="731" operator="containsText" text="ABP">
      <formula>NOT(ISERROR(SEARCH("ABP",BZ216)))</formula>
    </cfRule>
  </conditionalFormatting>
  <conditionalFormatting sqref="BZ220:CC220">
    <cfRule type="cellIs" dxfId="7544" priority="726" operator="greaterThan">
      <formula>0.05</formula>
    </cfRule>
  </conditionalFormatting>
  <conditionalFormatting sqref="BZ220:CC220">
    <cfRule type="containsText" dxfId="7543" priority="725" operator="containsText" text="ABP">
      <formula>NOT(ISERROR(SEARCH("ABP",BZ220)))</formula>
    </cfRule>
  </conditionalFormatting>
  <conditionalFormatting sqref="CE135:CF135">
    <cfRule type="containsText" dxfId="7542" priority="621" operator="containsText" text="Score">
      <formula>NOT(ISERROR(SEARCH("Score",CE135)))</formula>
    </cfRule>
    <cfRule type="cellIs" dxfId="7541" priority="622" operator="greaterThan">
      <formula>$O$33</formula>
    </cfRule>
    <cfRule type="cellIs" dxfId="7540" priority="623" operator="equal">
      <formula>$O$33</formula>
    </cfRule>
    <cfRule type="cellIs" dxfId="7539" priority="624" operator="lessThan">
      <formula>$O$33</formula>
    </cfRule>
  </conditionalFormatting>
  <conditionalFormatting sqref="CE192:CF192">
    <cfRule type="cellIs" dxfId="7538" priority="568" operator="greaterThan">
      <formula>0.05</formula>
    </cfRule>
  </conditionalFormatting>
  <conditionalFormatting sqref="CE192:CF192">
    <cfRule type="containsText" dxfId="7537" priority="567" operator="containsText" text="ABP">
      <formula>NOT(ISERROR(SEARCH("ABP",CE192)))</formula>
    </cfRule>
  </conditionalFormatting>
  <conditionalFormatting sqref="CE196:CF196">
    <cfRule type="cellIs" dxfId="7536" priority="562" operator="greaterThan">
      <formula>0.05</formula>
    </cfRule>
  </conditionalFormatting>
  <conditionalFormatting sqref="CE196:CF196">
    <cfRule type="containsText" dxfId="7535" priority="561" operator="containsText" text="ABP">
      <formula>NOT(ISERROR(SEARCH("ABP",CE196)))</formula>
    </cfRule>
  </conditionalFormatting>
  <conditionalFormatting sqref="CE200:CF200">
    <cfRule type="cellIs" dxfId="7534" priority="556" operator="greaterThan">
      <formula>0.05</formula>
    </cfRule>
  </conditionalFormatting>
  <conditionalFormatting sqref="CE200:CF200">
    <cfRule type="containsText" dxfId="7533" priority="555" operator="containsText" text="ABP">
      <formula>NOT(ISERROR(SEARCH("ABP",CE200)))</formula>
    </cfRule>
  </conditionalFormatting>
  <conditionalFormatting sqref="CE204:CF204">
    <cfRule type="cellIs" dxfId="7532" priority="550" operator="greaterThan">
      <formula>0.05</formula>
    </cfRule>
  </conditionalFormatting>
  <conditionalFormatting sqref="CE204:CF204">
    <cfRule type="containsText" dxfId="7531" priority="549" operator="containsText" text="ABP">
      <formula>NOT(ISERROR(SEARCH("ABP",CE204)))</formula>
    </cfRule>
  </conditionalFormatting>
  <conditionalFormatting sqref="CE208:CF208">
    <cfRule type="cellIs" dxfId="7530" priority="544" operator="greaterThan">
      <formula>0.05</formula>
    </cfRule>
  </conditionalFormatting>
  <conditionalFormatting sqref="CE208:CF208">
    <cfRule type="containsText" dxfId="7529" priority="543" operator="containsText" text="ABP">
      <formula>NOT(ISERROR(SEARCH("ABP",CE208)))</formula>
    </cfRule>
  </conditionalFormatting>
  <conditionalFormatting sqref="CE212:CF212">
    <cfRule type="cellIs" dxfId="7528" priority="538" operator="greaterThan">
      <formula>0.05</formula>
    </cfRule>
  </conditionalFormatting>
  <conditionalFormatting sqref="CE212:CF212">
    <cfRule type="containsText" dxfId="7527" priority="537" operator="containsText" text="ABP">
      <formula>NOT(ISERROR(SEARCH("ABP",CE212)))</formula>
    </cfRule>
  </conditionalFormatting>
  <conditionalFormatting sqref="CE216:CF216">
    <cfRule type="cellIs" dxfId="7526" priority="532" operator="greaterThan">
      <formula>0.05</formula>
    </cfRule>
  </conditionalFormatting>
  <conditionalFormatting sqref="CE216:CF216">
    <cfRule type="containsText" dxfId="7525" priority="531" operator="containsText" text="ABP">
      <formula>NOT(ISERROR(SEARCH("ABP",CE216)))</formula>
    </cfRule>
  </conditionalFormatting>
  <conditionalFormatting sqref="CE220:CF220">
    <cfRule type="cellIs" dxfId="7524" priority="526" operator="greaterThan">
      <formula>0.05</formula>
    </cfRule>
  </conditionalFormatting>
  <conditionalFormatting sqref="CE220:CF220">
    <cfRule type="containsText" dxfId="7523" priority="525" operator="containsText" text="ABP">
      <formula>NOT(ISERROR(SEARCH("ABP",CE220)))</formula>
    </cfRule>
  </conditionalFormatting>
  <conditionalFormatting sqref="CE240:CF240">
    <cfRule type="cellIs" dxfId="7522" priority="520" operator="greaterThan">
      <formula>0.05</formula>
    </cfRule>
  </conditionalFormatting>
  <conditionalFormatting sqref="CE240:CF240">
    <cfRule type="containsText" dxfId="7521" priority="519" operator="containsText" text="ABP">
      <formula>NOT(ISERROR(SEARCH("ABP",CE240)))</formula>
    </cfRule>
  </conditionalFormatting>
  <conditionalFormatting sqref="AL236">
    <cfRule type="cellIs" dxfId="7520" priority="518" operator="greaterThan">
      <formula>0.05</formula>
    </cfRule>
  </conditionalFormatting>
  <conditionalFormatting sqref="AV236 CX236">
    <cfRule type="cellIs" dxfId="7519" priority="512" operator="greaterThan">
      <formula>0.05</formula>
    </cfRule>
  </conditionalFormatting>
  <conditionalFormatting sqref="AV236">
    <cfRule type="containsText" dxfId="7518" priority="511" operator="containsText" text="ABP">
      <formula>NOT(ISERROR(SEARCH("ABP",AV236)))</formula>
    </cfRule>
  </conditionalFormatting>
  <conditionalFormatting sqref="K235:P235">
    <cfRule type="cellIs" dxfId="7517" priority="510" operator="between">
      <formula>1</formula>
      <formula>700</formula>
    </cfRule>
  </conditionalFormatting>
  <conditionalFormatting sqref="AF236:AJ236">
    <cfRule type="cellIs" dxfId="7516" priority="509" operator="greaterThan">
      <formula>0.05</formula>
    </cfRule>
  </conditionalFormatting>
  <conditionalFormatting sqref="U235">
    <cfRule type="cellIs" dxfId="7515" priority="508" operator="between">
      <formula>0.05</formula>
      <formula>700</formula>
    </cfRule>
  </conditionalFormatting>
  <conditionalFormatting sqref="U236">
    <cfRule type="cellIs" dxfId="7514" priority="507" operator="equal">
      <formula>1</formula>
    </cfRule>
  </conditionalFormatting>
  <conditionalFormatting sqref="T235:T236 T237:U237 V235:V237 T234:V234">
    <cfRule type="cellIs" dxfId="7513" priority="506" operator="equal">
      <formula>1</formula>
    </cfRule>
  </conditionalFormatting>
  <conditionalFormatting sqref="I236">
    <cfRule type="cellIs" dxfId="7512" priority="505" operator="between">
      <formula>0.05</formula>
      <formula>100</formula>
    </cfRule>
  </conditionalFormatting>
  <conditionalFormatting sqref="K236:O236">
    <cfRule type="cellIs" dxfId="7511" priority="504" operator="between">
      <formula>0.05</formula>
      <formula>100</formula>
    </cfRule>
  </conditionalFormatting>
  <conditionalFormatting sqref="AF236">
    <cfRule type="containsText" dxfId="7510" priority="503" operator="containsText" text="ABP">
      <formula>NOT(ISERROR(SEARCH("ABP",AF236)))</formula>
    </cfRule>
  </conditionalFormatting>
  <conditionalFormatting sqref="AG236:AI236">
    <cfRule type="containsText" dxfId="7509" priority="502" operator="containsText" text="ABP">
      <formula>NOT(ISERROR(SEARCH("ABP",AG236)))</formula>
    </cfRule>
  </conditionalFormatting>
  <conditionalFormatting sqref="AJ236">
    <cfRule type="containsText" dxfId="7508" priority="501" operator="containsText" text="ABP">
      <formula>NOT(ISERROR(SEARCH("ABP",AJ236)))</formula>
    </cfRule>
  </conditionalFormatting>
  <conditionalFormatting sqref="AL236">
    <cfRule type="containsText" dxfId="7507" priority="500" operator="containsText" text="ABP">
      <formula>NOT(ISERROR(SEARCH("ABP",AL236)))</formula>
    </cfRule>
  </conditionalFormatting>
  <conditionalFormatting sqref="CX236">
    <cfRule type="containsText" dxfId="7506" priority="499" operator="containsText" text="ABP">
      <formula>NOT(ISERROR(SEARCH("ABP",CX236)))</formula>
    </cfRule>
  </conditionalFormatting>
  <conditionalFormatting sqref="AL235:CX235">
    <cfRule type="containsText" dxfId="7505" priority="495" operator="containsText" text="Score">
      <formula>NOT(ISERROR(SEARCH("Score",AL235)))</formula>
    </cfRule>
    <cfRule type="cellIs" dxfId="7504" priority="496" operator="greaterThan">
      <formula>$O$235</formula>
    </cfRule>
    <cfRule type="cellIs" dxfId="7503" priority="497" operator="equal">
      <formula>$O$235</formula>
    </cfRule>
    <cfRule type="cellIs" dxfId="7502" priority="498" operator="lessThan">
      <formula>$O$235</formula>
    </cfRule>
  </conditionalFormatting>
  <conditionalFormatting sqref="AN236:AP236">
    <cfRule type="cellIs" dxfId="7501" priority="458" operator="greaterThan">
      <formula>0.05</formula>
    </cfRule>
  </conditionalFormatting>
  <conditionalFormatting sqref="AN236:AP236">
    <cfRule type="containsText" dxfId="7500" priority="457" operator="containsText" text="ABP">
      <formula>NOT(ISERROR(SEARCH("ABP",AN236)))</formula>
    </cfRule>
  </conditionalFormatting>
  <conditionalFormatting sqref="AM236">
    <cfRule type="cellIs" dxfId="7499" priority="452" operator="greaterThan">
      <formula>0.05</formula>
    </cfRule>
  </conditionalFormatting>
  <conditionalFormatting sqref="AM236">
    <cfRule type="containsText" dxfId="7498" priority="451" operator="containsText" text="ABP">
      <formula>NOT(ISERROR(SEARCH("ABP",AM236)))</formula>
    </cfRule>
  </conditionalFormatting>
  <conditionalFormatting sqref="AQ236:AR236 AU236">
    <cfRule type="cellIs" dxfId="7497" priority="446" operator="greaterThan">
      <formula>0.05</formula>
    </cfRule>
  </conditionalFormatting>
  <conditionalFormatting sqref="AQ236:AR236 AU236">
    <cfRule type="containsText" dxfId="7496" priority="445" operator="containsText" text="ABP">
      <formula>NOT(ISERROR(SEARCH("ABP",AQ236)))</formula>
    </cfRule>
  </conditionalFormatting>
  <conditionalFormatting sqref="AS236:AT236">
    <cfRule type="cellIs" dxfId="7495" priority="434" operator="greaterThan">
      <formula>0.05</formula>
    </cfRule>
  </conditionalFormatting>
  <conditionalFormatting sqref="AS236:AT236">
    <cfRule type="containsText" dxfId="7494" priority="433" operator="containsText" text="ABP">
      <formula>NOT(ISERROR(SEARCH("ABP",AS236)))</formula>
    </cfRule>
  </conditionalFormatting>
  <conditionalFormatting sqref="AW236 CT236:CW236">
    <cfRule type="cellIs" dxfId="7493" priority="428" operator="greaterThan">
      <formula>0.05</formula>
    </cfRule>
  </conditionalFormatting>
  <conditionalFormatting sqref="AW236 CT236:CW236">
    <cfRule type="containsText" dxfId="7492" priority="427" operator="containsText" text="ABP">
      <formula>NOT(ISERROR(SEARCH("ABP",AW236)))</formula>
    </cfRule>
  </conditionalFormatting>
  <conditionalFormatting sqref="AX236:AZ236">
    <cfRule type="cellIs" dxfId="7491" priority="422" operator="greaterThan">
      <formula>0.05</formula>
    </cfRule>
  </conditionalFormatting>
  <conditionalFormatting sqref="AX236:AZ236">
    <cfRule type="containsText" dxfId="7490" priority="421" operator="containsText" text="ABP">
      <formula>NOT(ISERROR(SEARCH("ABP",AX236)))</formula>
    </cfRule>
  </conditionalFormatting>
  <conditionalFormatting sqref="BA236:BD236 BP236">
    <cfRule type="cellIs" dxfId="7489" priority="416" operator="greaterThan">
      <formula>0.05</formula>
    </cfRule>
  </conditionalFormatting>
  <conditionalFormatting sqref="BA236:BD236 BP236">
    <cfRule type="containsText" dxfId="7488" priority="415" operator="containsText" text="ABP">
      <formula>NOT(ISERROR(SEARCH("ABP",BA236)))</formula>
    </cfRule>
  </conditionalFormatting>
  <conditionalFormatting sqref="BH236">
    <cfRule type="cellIs" dxfId="7487" priority="410" operator="greaterThan">
      <formula>0.05</formula>
    </cfRule>
  </conditionalFormatting>
  <conditionalFormatting sqref="BH236">
    <cfRule type="containsText" dxfId="7486" priority="409" operator="containsText" text="ABP">
      <formula>NOT(ISERROR(SEARCH("ABP",BH236)))</formula>
    </cfRule>
  </conditionalFormatting>
  <conditionalFormatting sqref="BG236">
    <cfRule type="cellIs" dxfId="7485" priority="408" operator="greaterThan">
      <formula>0.05</formula>
    </cfRule>
  </conditionalFormatting>
  <conditionalFormatting sqref="BG236">
    <cfRule type="containsText" dxfId="7484" priority="407" operator="containsText" text="ABP">
      <formula>NOT(ISERROR(SEARCH("ABP",BG236)))</formula>
    </cfRule>
  </conditionalFormatting>
  <conditionalFormatting sqref="BE236:BF236">
    <cfRule type="cellIs" dxfId="7483" priority="402" operator="greaterThan">
      <formula>0.05</formula>
    </cfRule>
  </conditionalFormatting>
  <conditionalFormatting sqref="BE236:BF236">
    <cfRule type="containsText" dxfId="7482" priority="401" operator="containsText" text="ABP">
      <formula>NOT(ISERROR(SEARCH("ABP",BE236)))</formula>
    </cfRule>
  </conditionalFormatting>
  <conditionalFormatting sqref="BI236:BM236 BO236">
    <cfRule type="cellIs" dxfId="7481" priority="396" operator="greaterThan">
      <formula>0.05</formula>
    </cfRule>
  </conditionalFormatting>
  <conditionalFormatting sqref="BI236:BM236 BO236">
    <cfRule type="containsText" dxfId="7480" priority="395" operator="containsText" text="ABP">
      <formula>NOT(ISERROR(SEARCH("ABP",BI236)))</formula>
    </cfRule>
  </conditionalFormatting>
  <conditionalFormatting sqref="BQ236 BT236 CD236 CH236:CS236">
    <cfRule type="cellIs" dxfId="7479" priority="382" operator="greaterThan">
      <formula>0.05</formula>
    </cfRule>
  </conditionalFormatting>
  <conditionalFormatting sqref="BQ236 BT236 CD236 CH236:CS236">
    <cfRule type="containsText" dxfId="7478" priority="381" operator="containsText" text="ABP">
      <formula>NOT(ISERROR(SEARCH("ABP",BQ236)))</formula>
    </cfRule>
  </conditionalFormatting>
  <conditionalFormatting sqref="BN236">
    <cfRule type="cellIs" dxfId="7477" priority="376" operator="greaterThan">
      <formula>0.05</formula>
    </cfRule>
  </conditionalFormatting>
  <conditionalFormatting sqref="BN236">
    <cfRule type="containsText" dxfId="7476" priority="375" operator="containsText" text="ABP">
      <formula>NOT(ISERROR(SEARCH("ABP",BN236)))</formula>
    </cfRule>
  </conditionalFormatting>
  <conditionalFormatting sqref="BV236">
    <cfRule type="cellIs" dxfId="7475" priority="370" operator="greaterThan">
      <formula>0.05</formula>
    </cfRule>
  </conditionalFormatting>
  <conditionalFormatting sqref="BV236">
    <cfRule type="containsText" dxfId="7474" priority="369" operator="containsText" text="ABP">
      <formula>NOT(ISERROR(SEARCH("ABP",BV236)))</formula>
    </cfRule>
  </conditionalFormatting>
  <conditionalFormatting sqref="BU236">
    <cfRule type="cellIs" dxfId="7473" priority="364" operator="greaterThan">
      <formula>0.05</formula>
    </cfRule>
  </conditionalFormatting>
  <conditionalFormatting sqref="BU236">
    <cfRule type="containsText" dxfId="7472" priority="363" operator="containsText" text="ABP">
      <formula>NOT(ISERROR(SEARCH("ABP",BU236)))</formula>
    </cfRule>
  </conditionalFormatting>
  <conditionalFormatting sqref="BR236:BS236">
    <cfRule type="cellIs" dxfId="7471" priority="358" operator="greaterThan">
      <formula>0.05</formula>
    </cfRule>
  </conditionalFormatting>
  <conditionalFormatting sqref="BR236:BS236">
    <cfRule type="containsText" dxfId="7470" priority="357" operator="containsText" text="ABP">
      <formula>NOT(ISERROR(SEARCH("ABP",BR236)))</formula>
    </cfRule>
  </conditionalFormatting>
  <conditionalFormatting sqref="BW236:BY236">
    <cfRule type="cellIs" dxfId="7469" priority="352" operator="greaterThan">
      <formula>0.05</formula>
    </cfRule>
  </conditionalFormatting>
  <conditionalFormatting sqref="BW236:BY236">
    <cfRule type="containsText" dxfId="7468" priority="351" operator="containsText" text="ABP">
      <formula>NOT(ISERROR(SEARCH("ABP",BW236)))</formula>
    </cfRule>
  </conditionalFormatting>
  <conditionalFormatting sqref="BZ236:CC236">
    <cfRule type="cellIs" dxfId="7467" priority="346" operator="greaterThan">
      <formula>0.05</formula>
    </cfRule>
  </conditionalFormatting>
  <conditionalFormatting sqref="BZ236:CC236">
    <cfRule type="containsText" dxfId="7466" priority="345" operator="containsText" text="ABP">
      <formula>NOT(ISERROR(SEARCH("ABP",BZ236)))</formula>
    </cfRule>
  </conditionalFormatting>
  <conditionalFormatting sqref="CE236:CF236">
    <cfRule type="cellIs" dxfId="7465" priority="340" operator="greaterThan">
      <formula>0.05</formula>
    </cfRule>
  </conditionalFormatting>
  <conditionalFormatting sqref="CE236:CF236">
    <cfRule type="containsText" dxfId="7464" priority="339" operator="containsText" text="ABP">
      <formula>NOT(ISERROR(SEARCH("ABP",CE236)))</formula>
    </cfRule>
  </conditionalFormatting>
  <conditionalFormatting sqref="AL224">
    <cfRule type="cellIs" dxfId="7463" priority="338" operator="greaterThan">
      <formula>0.05</formula>
    </cfRule>
  </conditionalFormatting>
  <conditionalFormatting sqref="AV224 CX224">
    <cfRule type="cellIs" dxfId="7462" priority="332" operator="greaterThan">
      <formula>0.05</formula>
    </cfRule>
  </conditionalFormatting>
  <conditionalFormatting sqref="AV224">
    <cfRule type="containsText" dxfId="7461" priority="331" operator="containsText" text="ABP">
      <formula>NOT(ISERROR(SEARCH("ABP",AV224)))</formula>
    </cfRule>
  </conditionalFormatting>
  <conditionalFormatting sqref="K223:P223">
    <cfRule type="cellIs" dxfId="7460" priority="330" operator="between">
      <formula>1</formula>
      <formula>700</formula>
    </cfRule>
  </conditionalFormatting>
  <conditionalFormatting sqref="AF224:AJ224">
    <cfRule type="cellIs" dxfId="7459" priority="329" operator="greaterThan">
      <formula>0.05</formula>
    </cfRule>
  </conditionalFormatting>
  <conditionalFormatting sqref="U223">
    <cfRule type="cellIs" dxfId="7458" priority="328" operator="between">
      <formula>0.05</formula>
      <formula>700</formula>
    </cfRule>
  </conditionalFormatting>
  <conditionalFormatting sqref="U224">
    <cfRule type="cellIs" dxfId="7457" priority="327" operator="equal">
      <formula>1</formula>
    </cfRule>
  </conditionalFormatting>
  <conditionalFormatting sqref="T223:T224 T225:U225 V223:V225 T222:V222">
    <cfRule type="cellIs" dxfId="7456" priority="326" operator="equal">
      <formula>1</formula>
    </cfRule>
  </conditionalFormatting>
  <conditionalFormatting sqref="I224">
    <cfRule type="cellIs" dxfId="7455" priority="325" operator="between">
      <formula>0.05</formula>
      <formula>100</formula>
    </cfRule>
  </conditionalFormatting>
  <conditionalFormatting sqref="K224:O224">
    <cfRule type="cellIs" dxfId="7454" priority="324" operator="between">
      <formula>0.05</formula>
      <formula>100</formula>
    </cfRule>
  </conditionalFormatting>
  <conditionalFormatting sqref="AF224">
    <cfRule type="containsText" dxfId="7453" priority="323" operator="containsText" text="ABP">
      <formula>NOT(ISERROR(SEARCH("ABP",AF224)))</formula>
    </cfRule>
  </conditionalFormatting>
  <conditionalFormatting sqref="AG224:AI224">
    <cfRule type="containsText" dxfId="7452" priority="322" operator="containsText" text="ABP">
      <formula>NOT(ISERROR(SEARCH("ABP",AG224)))</formula>
    </cfRule>
  </conditionalFormatting>
  <conditionalFormatting sqref="AJ224">
    <cfRule type="containsText" dxfId="7451" priority="321" operator="containsText" text="ABP">
      <formula>NOT(ISERROR(SEARCH("ABP",AJ224)))</formula>
    </cfRule>
  </conditionalFormatting>
  <conditionalFormatting sqref="AL224">
    <cfRule type="containsText" dxfId="7450" priority="320" operator="containsText" text="ABP">
      <formula>NOT(ISERROR(SEARCH("ABP",AL224)))</formula>
    </cfRule>
  </conditionalFormatting>
  <conditionalFormatting sqref="CX224">
    <cfRule type="containsText" dxfId="7449" priority="319" operator="containsText" text="ABP">
      <formula>NOT(ISERROR(SEARCH("ABP",CX224)))</formula>
    </cfRule>
  </conditionalFormatting>
  <conditionalFormatting sqref="AL223:CX223">
    <cfRule type="containsText" dxfId="7448" priority="315" operator="containsText" text="Score">
      <formula>NOT(ISERROR(SEARCH("Score",AL223)))</formula>
    </cfRule>
    <cfRule type="cellIs" dxfId="7447" priority="316" operator="greaterThan">
      <formula>$O$223</formula>
    </cfRule>
    <cfRule type="cellIs" dxfId="7446" priority="317" operator="equal">
      <formula>$O$223</formula>
    </cfRule>
    <cfRule type="cellIs" dxfId="7445" priority="318" operator="lessThan">
      <formula>$O$223</formula>
    </cfRule>
  </conditionalFormatting>
  <conditionalFormatting sqref="AN224:AP224">
    <cfRule type="cellIs" dxfId="7444" priority="278" operator="greaterThan">
      <formula>0.05</formula>
    </cfRule>
  </conditionalFormatting>
  <conditionalFormatting sqref="AN224:AP224">
    <cfRule type="containsText" dxfId="7443" priority="277" operator="containsText" text="ABP">
      <formula>NOT(ISERROR(SEARCH("ABP",AN224)))</formula>
    </cfRule>
  </conditionalFormatting>
  <conditionalFormatting sqref="AM224">
    <cfRule type="cellIs" dxfId="7442" priority="272" operator="greaterThan">
      <formula>0.05</formula>
    </cfRule>
  </conditionalFormatting>
  <conditionalFormatting sqref="AM224">
    <cfRule type="containsText" dxfId="7441" priority="271" operator="containsText" text="ABP">
      <formula>NOT(ISERROR(SEARCH("ABP",AM224)))</formula>
    </cfRule>
  </conditionalFormatting>
  <conditionalFormatting sqref="AQ224:AR224 AU224">
    <cfRule type="cellIs" dxfId="7440" priority="266" operator="greaterThan">
      <formula>0.05</formula>
    </cfRule>
  </conditionalFormatting>
  <conditionalFormatting sqref="AQ224:AR224 AU224">
    <cfRule type="containsText" dxfId="7439" priority="265" operator="containsText" text="ABP">
      <formula>NOT(ISERROR(SEARCH("ABP",AQ224)))</formula>
    </cfRule>
  </conditionalFormatting>
  <conditionalFormatting sqref="AS224:AT224">
    <cfRule type="cellIs" dxfId="7438" priority="254" operator="greaterThan">
      <formula>0.05</formula>
    </cfRule>
  </conditionalFormatting>
  <conditionalFormatting sqref="AS224:AT224">
    <cfRule type="containsText" dxfId="7437" priority="253" operator="containsText" text="ABP">
      <formula>NOT(ISERROR(SEARCH("ABP",AS224)))</formula>
    </cfRule>
  </conditionalFormatting>
  <conditionalFormatting sqref="AW224 CT224:CW224">
    <cfRule type="cellIs" dxfId="7436" priority="248" operator="greaterThan">
      <formula>0.05</formula>
    </cfRule>
  </conditionalFormatting>
  <conditionalFormatting sqref="AW224 CT224:CW224">
    <cfRule type="containsText" dxfId="7435" priority="247" operator="containsText" text="ABP">
      <formula>NOT(ISERROR(SEARCH("ABP",AW224)))</formula>
    </cfRule>
  </conditionalFormatting>
  <conditionalFormatting sqref="AX224:AZ224">
    <cfRule type="cellIs" dxfId="7434" priority="242" operator="greaterThan">
      <formula>0.05</formula>
    </cfRule>
  </conditionalFormatting>
  <conditionalFormatting sqref="AX224:AZ224">
    <cfRule type="containsText" dxfId="7433" priority="241" operator="containsText" text="ABP">
      <formula>NOT(ISERROR(SEARCH("ABP",AX224)))</formula>
    </cfRule>
  </conditionalFormatting>
  <conditionalFormatting sqref="BA224:BD224 BP224">
    <cfRule type="cellIs" dxfId="7432" priority="236" operator="greaterThan">
      <formula>0.05</formula>
    </cfRule>
  </conditionalFormatting>
  <conditionalFormatting sqref="BA224:BD224 BP224">
    <cfRule type="containsText" dxfId="7431" priority="235" operator="containsText" text="ABP">
      <formula>NOT(ISERROR(SEARCH("ABP",BA224)))</formula>
    </cfRule>
  </conditionalFormatting>
  <conditionalFormatting sqref="BH224">
    <cfRule type="cellIs" dxfId="7430" priority="230" operator="greaterThan">
      <formula>0.05</formula>
    </cfRule>
  </conditionalFormatting>
  <conditionalFormatting sqref="BH224">
    <cfRule type="containsText" dxfId="7429" priority="229" operator="containsText" text="ABP">
      <formula>NOT(ISERROR(SEARCH("ABP",BH224)))</formula>
    </cfRule>
  </conditionalFormatting>
  <conditionalFormatting sqref="BG224">
    <cfRule type="cellIs" dxfId="7428" priority="228" operator="greaterThan">
      <formula>0.05</formula>
    </cfRule>
  </conditionalFormatting>
  <conditionalFormatting sqref="BG224">
    <cfRule type="containsText" dxfId="7427" priority="227" operator="containsText" text="ABP">
      <formula>NOT(ISERROR(SEARCH("ABP",BG224)))</formula>
    </cfRule>
  </conditionalFormatting>
  <conditionalFormatting sqref="BE224:BF224">
    <cfRule type="cellIs" dxfId="7426" priority="222" operator="greaterThan">
      <formula>0.05</formula>
    </cfRule>
  </conditionalFormatting>
  <conditionalFormatting sqref="BE224:BF224">
    <cfRule type="containsText" dxfId="7425" priority="221" operator="containsText" text="ABP">
      <formula>NOT(ISERROR(SEARCH("ABP",BE224)))</formula>
    </cfRule>
  </conditionalFormatting>
  <conditionalFormatting sqref="BI224:BM224 BO224">
    <cfRule type="cellIs" dxfId="7424" priority="216" operator="greaterThan">
      <formula>0.05</formula>
    </cfRule>
  </conditionalFormatting>
  <conditionalFormatting sqref="BI224:BM224 BO224">
    <cfRule type="containsText" dxfId="7423" priority="215" operator="containsText" text="ABP">
      <formula>NOT(ISERROR(SEARCH("ABP",BI224)))</formula>
    </cfRule>
  </conditionalFormatting>
  <conditionalFormatting sqref="BQ224 BT224 CD224 CH224:CS224">
    <cfRule type="cellIs" dxfId="7422" priority="202" operator="greaterThan">
      <formula>0.05</formula>
    </cfRule>
  </conditionalFormatting>
  <conditionalFormatting sqref="BQ224 BT224 CD224 CH224:CS224">
    <cfRule type="containsText" dxfId="7421" priority="201" operator="containsText" text="ABP">
      <formula>NOT(ISERROR(SEARCH("ABP",BQ224)))</formula>
    </cfRule>
  </conditionalFormatting>
  <conditionalFormatting sqref="BN224">
    <cfRule type="cellIs" dxfId="7420" priority="196" operator="greaterThan">
      <formula>0.05</formula>
    </cfRule>
  </conditionalFormatting>
  <conditionalFormatting sqref="BN224">
    <cfRule type="containsText" dxfId="7419" priority="195" operator="containsText" text="ABP">
      <formula>NOT(ISERROR(SEARCH("ABP",BN224)))</formula>
    </cfRule>
  </conditionalFormatting>
  <conditionalFormatting sqref="BV224">
    <cfRule type="cellIs" dxfId="7418" priority="190" operator="greaterThan">
      <formula>0.05</formula>
    </cfRule>
  </conditionalFormatting>
  <conditionalFormatting sqref="BV224">
    <cfRule type="containsText" dxfId="7417" priority="189" operator="containsText" text="ABP">
      <formula>NOT(ISERROR(SEARCH("ABP",BV224)))</formula>
    </cfRule>
  </conditionalFormatting>
  <conditionalFormatting sqref="BU224">
    <cfRule type="cellIs" dxfId="7416" priority="184" operator="greaterThan">
      <formula>0.05</formula>
    </cfRule>
  </conditionalFormatting>
  <conditionalFormatting sqref="BU224">
    <cfRule type="containsText" dxfId="7415" priority="183" operator="containsText" text="ABP">
      <formula>NOT(ISERROR(SEARCH("ABP",BU224)))</formula>
    </cfRule>
  </conditionalFormatting>
  <conditionalFormatting sqref="BR224:BS224">
    <cfRule type="cellIs" dxfId="7414" priority="178" operator="greaterThan">
      <formula>0.05</formula>
    </cfRule>
  </conditionalFormatting>
  <conditionalFormatting sqref="BR224:BS224">
    <cfRule type="containsText" dxfId="7413" priority="177" operator="containsText" text="ABP">
      <formula>NOT(ISERROR(SEARCH("ABP",BR224)))</formula>
    </cfRule>
  </conditionalFormatting>
  <conditionalFormatting sqref="BW224:BY224">
    <cfRule type="cellIs" dxfId="7412" priority="172" operator="greaterThan">
      <formula>0.05</formula>
    </cfRule>
  </conditionalFormatting>
  <conditionalFormatting sqref="BW224:BY224">
    <cfRule type="containsText" dxfId="7411" priority="171" operator="containsText" text="ABP">
      <formula>NOT(ISERROR(SEARCH("ABP",BW224)))</formula>
    </cfRule>
  </conditionalFormatting>
  <conditionalFormatting sqref="BZ224:CC224">
    <cfRule type="cellIs" dxfId="7410" priority="166" operator="greaterThan">
      <formula>0.05</formula>
    </cfRule>
  </conditionalFormatting>
  <conditionalFormatting sqref="BZ224:CC224">
    <cfRule type="containsText" dxfId="7409" priority="165" operator="containsText" text="ABP">
      <formula>NOT(ISERROR(SEARCH("ABP",BZ224)))</formula>
    </cfRule>
  </conditionalFormatting>
  <conditionalFormatting sqref="CE224:CF224">
    <cfRule type="cellIs" dxfId="7408" priority="160" operator="greaterThan">
      <formula>0.05</formula>
    </cfRule>
  </conditionalFormatting>
  <conditionalFormatting sqref="CE224:CF224">
    <cfRule type="containsText" dxfId="7407" priority="159" operator="containsText" text="ABP">
      <formula>NOT(ISERROR(SEARCH("ABP",CE224)))</formula>
    </cfRule>
  </conditionalFormatting>
  <conditionalFormatting sqref="AL232">
    <cfRule type="cellIs" dxfId="7406" priority="158" operator="greaterThan">
      <formula>0.05</formula>
    </cfRule>
  </conditionalFormatting>
  <conditionalFormatting sqref="AV232 CX232">
    <cfRule type="cellIs" dxfId="7405" priority="156" operator="greaterThan">
      <formula>0.05</formula>
    </cfRule>
  </conditionalFormatting>
  <conditionalFormatting sqref="AV232">
    <cfRule type="containsText" dxfId="7404" priority="155" operator="containsText" text="ABP">
      <formula>NOT(ISERROR(SEARCH("ABP",AV232)))</formula>
    </cfRule>
  </conditionalFormatting>
  <conditionalFormatting sqref="K231:P231">
    <cfRule type="cellIs" dxfId="7403" priority="154" operator="between">
      <formula>1</formula>
      <formula>700</formula>
    </cfRule>
  </conditionalFormatting>
  <conditionalFormatting sqref="AF232:AJ232">
    <cfRule type="cellIs" dxfId="7402" priority="153" operator="greaterThan">
      <formula>0.05</formula>
    </cfRule>
  </conditionalFormatting>
  <conditionalFormatting sqref="U231">
    <cfRule type="cellIs" dxfId="7401" priority="152" operator="between">
      <formula>0.05</formula>
      <formula>700</formula>
    </cfRule>
  </conditionalFormatting>
  <conditionalFormatting sqref="U232">
    <cfRule type="cellIs" dxfId="7400" priority="151" operator="equal">
      <formula>1</formula>
    </cfRule>
  </conditionalFormatting>
  <conditionalFormatting sqref="T231:T232 T233:U233 V231:V233 T230:V230">
    <cfRule type="cellIs" dxfId="7399" priority="150" operator="equal">
      <formula>1</formula>
    </cfRule>
  </conditionalFormatting>
  <conditionalFormatting sqref="I232">
    <cfRule type="cellIs" dxfId="7398" priority="149" operator="between">
      <formula>0.05</formula>
      <formula>100</formula>
    </cfRule>
  </conditionalFormatting>
  <conditionalFormatting sqref="K232:O232">
    <cfRule type="cellIs" dxfId="7397" priority="148" operator="between">
      <formula>0.05</formula>
      <formula>100</formula>
    </cfRule>
  </conditionalFormatting>
  <conditionalFormatting sqref="AF232">
    <cfRule type="containsText" dxfId="7396" priority="147" operator="containsText" text="ABP">
      <formula>NOT(ISERROR(SEARCH("ABP",AF232)))</formula>
    </cfRule>
  </conditionalFormatting>
  <conditionalFormatting sqref="AG232:AI232">
    <cfRule type="containsText" dxfId="7395" priority="146" operator="containsText" text="ABP">
      <formula>NOT(ISERROR(SEARCH("ABP",AG232)))</formula>
    </cfRule>
  </conditionalFormatting>
  <conditionalFormatting sqref="AJ232">
    <cfRule type="containsText" dxfId="7394" priority="145" operator="containsText" text="ABP">
      <formula>NOT(ISERROR(SEARCH("ABP",AJ232)))</formula>
    </cfRule>
  </conditionalFormatting>
  <conditionalFormatting sqref="AL232">
    <cfRule type="containsText" dxfId="7393" priority="144" operator="containsText" text="ABP">
      <formula>NOT(ISERROR(SEARCH("ABP",AL232)))</formula>
    </cfRule>
  </conditionalFormatting>
  <conditionalFormatting sqref="CX232">
    <cfRule type="containsText" dxfId="7392" priority="143" operator="containsText" text="ABP">
      <formula>NOT(ISERROR(SEARCH("ABP",CX232)))</formula>
    </cfRule>
  </conditionalFormatting>
  <conditionalFormatting sqref="AL231:CX231">
    <cfRule type="containsText" dxfId="7391" priority="139" operator="containsText" text="Score">
      <formula>NOT(ISERROR(SEARCH("Score",AL231)))</formula>
    </cfRule>
    <cfRule type="cellIs" dxfId="7390" priority="140" operator="greaterThan">
      <formula>$O$231</formula>
    </cfRule>
    <cfRule type="cellIs" dxfId="7389" priority="141" operator="equal">
      <formula>$O$231</formula>
    </cfRule>
    <cfRule type="cellIs" dxfId="7388" priority="142" operator="lessThan">
      <formula>$O$231</formula>
    </cfRule>
  </conditionalFormatting>
  <conditionalFormatting sqref="AN232:AP232">
    <cfRule type="cellIs" dxfId="7387" priority="134" operator="greaterThan">
      <formula>0.05</formula>
    </cfRule>
  </conditionalFormatting>
  <conditionalFormatting sqref="AN232:AP232">
    <cfRule type="containsText" dxfId="7386" priority="133" operator="containsText" text="ABP">
      <formula>NOT(ISERROR(SEARCH("ABP",AN232)))</formula>
    </cfRule>
  </conditionalFormatting>
  <conditionalFormatting sqref="AM232">
    <cfRule type="cellIs" dxfId="7385" priority="132" operator="greaterThan">
      <formula>0.05</formula>
    </cfRule>
  </conditionalFormatting>
  <conditionalFormatting sqref="AM232">
    <cfRule type="containsText" dxfId="7384" priority="131" operator="containsText" text="ABP">
      <formula>NOT(ISERROR(SEARCH("ABP",AM232)))</formula>
    </cfRule>
  </conditionalFormatting>
  <conditionalFormatting sqref="AQ232:AR232 AU232">
    <cfRule type="cellIs" dxfId="7383" priority="130" operator="greaterThan">
      <formula>0.05</formula>
    </cfRule>
  </conditionalFormatting>
  <conditionalFormatting sqref="AQ232:AR232 AU232">
    <cfRule type="containsText" dxfId="7382" priority="129" operator="containsText" text="ABP">
      <formula>NOT(ISERROR(SEARCH("ABP",AQ232)))</formula>
    </cfRule>
  </conditionalFormatting>
  <conditionalFormatting sqref="AS232:AT232">
    <cfRule type="cellIs" dxfId="7381" priority="126" operator="greaterThan">
      <formula>0.05</formula>
    </cfRule>
  </conditionalFormatting>
  <conditionalFormatting sqref="AS232:AT232">
    <cfRule type="containsText" dxfId="7380" priority="125" operator="containsText" text="ABP">
      <formula>NOT(ISERROR(SEARCH("ABP",AS232)))</formula>
    </cfRule>
  </conditionalFormatting>
  <conditionalFormatting sqref="AW232 CT232:CW232">
    <cfRule type="cellIs" dxfId="7379" priority="124" operator="greaterThan">
      <formula>0.05</formula>
    </cfRule>
  </conditionalFormatting>
  <conditionalFormatting sqref="AW232 CT232:CW232">
    <cfRule type="containsText" dxfId="7378" priority="123" operator="containsText" text="ABP">
      <formula>NOT(ISERROR(SEARCH("ABP",AW232)))</formula>
    </cfRule>
  </conditionalFormatting>
  <conditionalFormatting sqref="AX232:AZ232">
    <cfRule type="cellIs" dxfId="7377" priority="122" operator="greaterThan">
      <formula>0.05</formula>
    </cfRule>
  </conditionalFormatting>
  <conditionalFormatting sqref="AX232:AZ232">
    <cfRule type="containsText" dxfId="7376" priority="121" operator="containsText" text="ABP">
      <formula>NOT(ISERROR(SEARCH("ABP",AX232)))</formula>
    </cfRule>
  </conditionalFormatting>
  <conditionalFormatting sqref="BA232:BD232 BP232">
    <cfRule type="cellIs" dxfId="7375" priority="120" operator="greaterThan">
      <formula>0.05</formula>
    </cfRule>
  </conditionalFormatting>
  <conditionalFormatting sqref="BA232:BD232 BP232">
    <cfRule type="containsText" dxfId="7374" priority="119" operator="containsText" text="ABP">
      <formula>NOT(ISERROR(SEARCH("ABP",BA232)))</formula>
    </cfRule>
  </conditionalFormatting>
  <conditionalFormatting sqref="BH232">
    <cfRule type="cellIs" dxfId="7373" priority="118" operator="greaterThan">
      <formula>0.05</formula>
    </cfRule>
  </conditionalFormatting>
  <conditionalFormatting sqref="BH232">
    <cfRule type="containsText" dxfId="7372" priority="117" operator="containsText" text="ABP">
      <formula>NOT(ISERROR(SEARCH("ABP",BH232)))</formula>
    </cfRule>
  </conditionalFormatting>
  <conditionalFormatting sqref="BG232">
    <cfRule type="cellIs" dxfId="7371" priority="116" operator="greaterThan">
      <formula>0.05</formula>
    </cfRule>
  </conditionalFormatting>
  <conditionalFormatting sqref="BG232">
    <cfRule type="containsText" dxfId="7370" priority="115" operator="containsText" text="ABP">
      <formula>NOT(ISERROR(SEARCH("ABP",BG232)))</formula>
    </cfRule>
  </conditionalFormatting>
  <conditionalFormatting sqref="BE232:BF232">
    <cfRule type="cellIs" dxfId="7369" priority="114" operator="greaterThan">
      <formula>0.05</formula>
    </cfRule>
  </conditionalFormatting>
  <conditionalFormatting sqref="BE232:BF232">
    <cfRule type="containsText" dxfId="7368" priority="113" operator="containsText" text="ABP">
      <formula>NOT(ISERROR(SEARCH("ABP",BE232)))</formula>
    </cfRule>
  </conditionalFormatting>
  <conditionalFormatting sqref="BI232:BM232 BO232">
    <cfRule type="cellIs" dxfId="7367" priority="112" operator="greaterThan">
      <formula>0.05</formula>
    </cfRule>
  </conditionalFormatting>
  <conditionalFormatting sqref="BI232:BM232 BO232">
    <cfRule type="containsText" dxfId="7366" priority="111" operator="containsText" text="ABP">
      <formula>NOT(ISERROR(SEARCH("ABP",BI232)))</formula>
    </cfRule>
  </conditionalFormatting>
  <conditionalFormatting sqref="BQ232 BT232 CD232 CH232:CS232">
    <cfRule type="cellIs" dxfId="7365" priority="110" operator="greaterThan">
      <formula>0.05</formula>
    </cfRule>
  </conditionalFormatting>
  <conditionalFormatting sqref="BQ232 BT232 CD232 CH232:CS232">
    <cfRule type="containsText" dxfId="7364" priority="109" operator="containsText" text="ABP">
      <formula>NOT(ISERROR(SEARCH("ABP",BQ232)))</formula>
    </cfRule>
  </conditionalFormatting>
  <conditionalFormatting sqref="BN232">
    <cfRule type="cellIs" dxfId="7363" priority="108" operator="greaterThan">
      <formula>0.05</formula>
    </cfRule>
  </conditionalFormatting>
  <conditionalFormatting sqref="BN232">
    <cfRule type="containsText" dxfId="7362" priority="107" operator="containsText" text="ABP">
      <formula>NOT(ISERROR(SEARCH("ABP",BN232)))</formula>
    </cfRule>
  </conditionalFormatting>
  <conditionalFormatting sqref="BV232">
    <cfRule type="cellIs" dxfId="7361" priority="106" operator="greaterThan">
      <formula>0.05</formula>
    </cfRule>
  </conditionalFormatting>
  <conditionalFormatting sqref="BV232">
    <cfRule type="containsText" dxfId="7360" priority="105" operator="containsText" text="ABP">
      <formula>NOT(ISERROR(SEARCH("ABP",BV232)))</formula>
    </cfRule>
  </conditionalFormatting>
  <conditionalFormatting sqref="BU232">
    <cfRule type="cellIs" dxfId="7359" priority="104" operator="greaterThan">
      <formula>0.05</formula>
    </cfRule>
  </conditionalFormatting>
  <conditionalFormatting sqref="BU232">
    <cfRule type="containsText" dxfId="7358" priority="103" operator="containsText" text="ABP">
      <formula>NOT(ISERROR(SEARCH("ABP",BU232)))</formula>
    </cfRule>
  </conditionalFormatting>
  <conditionalFormatting sqref="BR232:BS232">
    <cfRule type="cellIs" dxfId="7357" priority="102" operator="greaterThan">
      <formula>0.05</formula>
    </cfRule>
  </conditionalFormatting>
  <conditionalFormatting sqref="BR232:BS232">
    <cfRule type="containsText" dxfId="7356" priority="101" operator="containsText" text="ABP">
      <formula>NOT(ISERROR(SEARCH("ABP",BR232)))</formula>
    </cfRule>
  </conditionalFormatting>
  <conditionalFormatting sqref="BW232:BY232">
    <cfRule type="cellIs" dxfId="7355" priority="100" operator="greaterThan">
      <formula>0.05</formula>
    </cfRule>
  </conditionalFormatting>
  <conditionalFormatting sqref="BW232:BY232">
    <cfRule type="containsText" dxfId="7354" priority="99" operator="containsText" text="ABP">
      <formula>NOT(ISERROR(SEARCH("ABP",BW232)))</formula>
    </cfRule>
  </conditionalFormatting>
  <conditionalFormatting sqref="BZ232:CC232">
    <cfRule type="cellIs" dxfId="7353" priority="98" operator="greaterThan">
      <formula>0.05</formula>
    </cfRule>
  </conditionalFormatting>
  <conditionalFormatting sqref="BZ232:CC232">
    <cfRule type="containsText" dxfId="7352" priority="97" operator="containsText" text="ABP">
      <formula>NOT(ISERROR(SEARCH("ABP",BZ232)))</formula>
    </cfRule>
  </conditionalFormatting>
  <conditionalFormatting sqref="CE232:CF232">
    <cfRule type="cellIs" dxfId="7351" priority="96" operator="greaterThan">
      <formula>0.05</formula>
    </cfRule>
  </conditionalFormatting>
  <conditionalFormatting sqref="CE232:CF232">
    <cfRule type="containsText" dxfId="7350" priority="95" operator="containsText" text="ABP">
      <formula>NOT(ISERROR(SEARCH("ABP",CE232)))</formula>
    </cfRule>
  </conditionalFormatting>
  <conditionalFormatting sqref="AL228">
    <cfRule type="cellIs" dxfId="7349" priority="94" operator="greaterThan">
      <formula>0.05</formula>
    </cfRule>
  </conditionalFormatting>
  <conditionalFormatting sqref="AV228 CX228">
    <cfRule type="cellIs" dxfId="7348" priority="92" operator="greaterThan">
      <formula>0.05</formula>
    </cfRule>
  </conditionalFormatting>
  <conditionalFormatting sqref="AV228">
    <cfRule type="containsText" dxfId="7347" priority="91" operator="containsText" text="ABP">
      <formula>NOT(ISERROR(SEARCH("ABP",AV228)))</formula>
    </cfRule>
  </conditionalFormatting>
  <conditionalFormatting sqref="K227:P227">
    <cfRule type="cellIs" dxfId="7346" priority="90" operator="between">
      <formula>1</formula>
      <formula>700</formula>
    </cfRule>
  </conditionalFormatting>
  <conditionalFormatting sqref="AF228:AJ228">
    <cfRule type="cellIs" dxfId="7345" priority="89" operator="greaterThan">
      <formula>0.05</formula>
    </cfRule>
  </conditionalFormatting>
  <conditionalFormatting sqref="U227">
    <cfRule type="cellIs" dxfId="7344" priority="88" operator="between">
      <formula>0.05</formula>
      <formula>700</formula>
    </cfRule>
  </conditionalFormatting>
  <conditionalFormatting sqref="U228">
    <cfRule type="cellIs" dxfId="7343" priority="87" operator="equal">
      <formula>1</formula>
    </cfRule>
  </conditionalFormatting>
  <conditionalFormatting sqref="T227:T228 T229:U229 V227:V229 T226:V226">
    <cfRule type="cellIs" dxfId="7342" priority="86" operator="equal">
      <formula>1</formula>
    </cfRule>
  </conditionalFormatting>
  <conditionalFormatting sqref="I228">
    <cfRule type="cellIs" dxfId="7341" priority="85" operator="between">
      <formula>0.05</formula>
      <formula>100</formula>
    </cfRule>
  </conditionalFormatting>
  <conditionalFormatting sqref="K228:O228">
    <cfRule type="cellIs" dxfId="7340" priority="84" operator="between">
      <formula>0.05</formula>
      <formula>100</formula>
    </cfRule>
  </conditionalFormatting>
  <conditionalFormatting sqref="AF228">
    <cfRule type="containsText" dxfId="7339" priority="83" operator="containsText" text="ABP">
      <formula>NOT(ISERROR(SEARCH("ABP",AF228)))</formula>
    </cfRule>
  </conditionalFormatting>
  <conditionalFormatting sqref="AG228:AI228">
    <cfRule type="containsText" dxfId="7338" priority="82" operator="containsText" text="ABP">
      <formula>NOT(ISERROR(SEARCH("ABP",AG228)))</formula>
    </cfRule>
  </conditionalFormatting>
  <conditionalFormatting sqref="AJ228">
    <cfRule type="containsText" dxfId="7337" priority="81" operator="containsText" text="ABP">
      <formula>NOT(ISERROR(SEARCH("ABP",AJ228)))</formula>
    </cfRule>
  </conditionalFormatting>
  <conditionalFormatting sqref="AL228">
    <cfRule type="containsText" dxfId="7336" priority="80" operator="containsText" text="ABP">
      <formula>NOT(ISERROR(SEARCH("ABP",AL228)))</formula>
    </cfRule>
  </conditionalFormatting>
  <conditionalFormatting sqref="CX228">
    <cfRule type="containsText" dxfId="7335" priority="79" operator="containsText" text="ABP">
      <formula>NOT(ISERROR(SEARCH("ABP",CX228)))</formula>
    </cfRule>
  </conditionalFormatting>
  <conditionalFormatting sqref="AL227:CX227">
    <cfRule type="containsText" dxfId="7334" priority="75" operator="containsText" text="Score">
      <formula>NOT(ISERROR(SEARCH("Score",AL227)))</formula>
    </cfRule>
    <cfRule type="cellIs" dxfId="7333" priority="76" operator="greaterThan">
      <formula>$O$227</formula>
    </cfRule>
    <cfRule type="cellIs" dxfId="7332" priority="77" operator="equal">
      <formula>$O$227</formula>
    </cfRule>
    <cfRule type="cellIs" dxfId="7331" priority="78" operator="lessThan">
      <formula>$O$227</formula>
    </cfRule>
  </conditionalFormatting>
  <conditionalFormatting sqref="AN228:AP228">
    <cfRule type="cellIs" dxfId="7330" priority="70" operator="greaterThan">
      <formula>0.05</formula>
    </cfRule>
  </conditionalFormatting>
  <conditionalFormatting sqref="AN228:AP228">
    <cfRule type="containsText" dxfId="7329" priority="69" operator="containsText" text="ABP">
      <formula>NOT(ISERROR(SEARCH("ABP",AN228)))</formula>
    </cfRule>
  </conditionalFormatting>
  <conditionalFormatting sqref="AM228">
    <cfRule type="cellIs" dxfId="7328" priority="68" operator="greaterThan">
      <formula>0.05</formula>
    </cfRule>
  </conditionalFormatting>
  <conditionalFormatting sqref="AM228">
    <cfRule type="containsText" dxfId="7327" priority="67" operator="containsText" text="ABP">
      <formula>NOT(ISERROR(SEARCH("ABP",AM228)))</formula>
    </cfRule>
  </conditionalFormatting>
  <conditionalFormatting sqref="AQ228:AR228 AU228">
    <cfRule type="cellIs" dxfId="7326" priority="66" operator="greaterThan">
      <formula>0.05</formula>
    </cfRule>
  </conditionalFormatting>
  <conditionalFormatting sqref="AQ228:AR228 AU228">
    <cfRule type="containsText" dxfId="7325" priority="65" operator="containsText" text="ABP">
      <formula>NOT(ISERROR(SEARCH("ABP",AQ228)))</formula>
    </cfRule>
  </conditionalFormatting>
  <conditionalFormatting sqref="AS228:AT228">
    <cfRule type="cellIs" dxfId="7324" priority="62" operator="greaterThan">
      <formula>0.05</formula>
    </cfRule>
  </conditionalFormatting>
  <conditionalFormatting sqref="AS228:AT228">
    <cfRule type="containsText" dxfId="7323" priority="61" operator="containsText" text="ABP">
      <formula>NOT(ISERROR(SEARCH("ABP",AS228)))</formula>
    </cfRule>
  </conditionalFormatting>
  <conditionalFormatting sqref="AW228 CT228:CW228">
    <cfRule type="cellIs" dxfId="7322" priority="60" operator="greaterThan">
      <formula>0.05</formula>
    </cfRule>
  </conditionalFormatting>
  <conditionalFormatting sqref="AW228 CT228:CW228">
    <cfRule type="containsText" dxfId="7321" priority="59" operator="containsText" text="ABP">
      <formula>NOT(ISERROR(SEARCH("ABP",AW228)))</formula>
    </cfRule>
  </conditionalFormatting>
  <conditionalFormatting sqref="AX228:AZ228">
    <cfRule type="cellIs" dxfId="7320" priority="58" operator="greaterThan">
      <formula>0.05</formula>
    </cfRule>
  </conditionalFormatting>
  <conditionalFormatting sqref="AX228:AZ228">
    <cfRule type="containsText" dxfId="7319" priority="57" operator="containsText" text="ABP">
      <formula>NOT(ISERROR(SEARCH("ABP",AX228)))</formula>
    </cfRule>
  </conditionalFormatting>
  <conditionalFormatting sqref="BA228:BD228 BP228">
    <cfRule type="cellIs" dxfId="7318" priority="56" operator="greaterThan">
      <formula>0.05</formula>
    </cfRule>
  </conditionalFormatting>
  <conditionalFormatting sqref="BA228:BD228 BP228">
    <cfRule type="containsText" dxfId="7317" priority="55" operator="containsText" text="ABP">
      <formula>NOT(ISERROR(SEARCH("ABP",BA228)))</formula>
    </cfRule>
  </conditionalFormatting>
  <conditionalFormatting sqref="BH228">
    <cfRule type="cellIs" dxfId="7316" priority="54" operator="greaterThan">
      <formula>0.05</formula>
    </cfRule>
  </conditionalFormatting>
  <conditionalFormatting sqref="BH228">
    <cfRule type="containsText" dxfId="7315" priority="53" operator="containsText" text="ABP">
      <formula>NOT(ISERROR(SEARCH("ABP",BH228)))</formula>
    </cfRule>
  </conditionalFormatting>
  <conditionalFormatting sqref="BG228">
    <cfRule type="cellIs" dxfId="7314" priority="52" operator="greaterThan">
      <formula>0.05</formula>
    </cfRule>
  </conditionalFormatting>
  <conditionalFormatting sqref="BG228">
    <cfRule type="containsText" dxfId="7313" priority="51" operator="containsText" text="ABP">
      <formula>NOT(ISERROR(SEARCH("ABP",BG228)))</formula>
    </cfRule>
  </conditionalFormatting>
  <conditionalFormatting sqref="BE228:BF228">
    <cfRule type="cellIs" dxfId="7312" priority="50" operator="greaterThan">
      <formula>0.05</formula>
    </cfRule>
  </conditionalFormatting>
  <conditionalFormatting sqref="BE228:BF228">
    <cfRule type="containsText" dxfId="7311" priority="49" operator="containsText" text="ABP">
      <formula>NOT(ISERROR(SEARCH("ABP",BE228)))</formula>
    </cfRule>
  </conditionalFormatting>
  <conditionalFormatting sqref="BI228:BM228 BO228">
    <cfRule type="cellIs" dxfId="7310" priority="48" operator="greaterThan">
      <formula>0.05</formula>
    </cfRule>
  </conditionalFormatting>
  <conditionalFormatting sqref="BI228:BM228 BO228">
    <cfRule type="containsText" dxfId="7309" priority="47" operator="containsText" text="ABP">
      <formula>NOT(ISERROR(SEARCH("ABP",BI228)))</formula>
    </cfRule>
  </conditionalFormatting>
  <conditionalFormatting sqref="BQ228 BT228 CD228 CH228:CS228">
    <cfRule type="cellIs" dxfId="7308" priority="46" operator="greaterThan">
      <formula>0.05</formula>
    </cfRule>
  </conditionalFormatting>
  <conditionalFormatting sqref="BQ228 BT228 CD228 CH228:CS228">
    <cfRule type="containsText" dxfId="7307" priority="45" operator="containsText" text="ABP">
      <formula>NOT(ISERROR(SEARCH("ABP",BQ228)))</formula>
    </cfRule>
  </conditionalFormatting>
  <conditionalFormatting sqref="BN228">
    <cfRule type="cellIs" dxfId="7306" priority="44" operator="greaterThan">
      <formula>0.05</formula>
    </cfRule>
  </conditionalFormatting>
  <conditionalFormatting sqref="BN228">
    <cfRule type="containsText" dxfId="7305" priority="43" operator="containsText" text="ABP">
      <formula>NOT(ISERROR(SEARCH("ABP",BN228)))</formula>
    </cfRule>
  </conditionalFormatting>
  <conditionalFormatting sqref="BV228">
    <cfRule type="cellIs" dxfId="7304" priority="42" operator="greaterThan">
      <formula>0.05</formula>
    </cfRule>
  </conditionalFormatting>
  <conditionalFormatting sqref="BV228">
    <cfRule type="containsText" dxfId="7303" priority="41" operator="containsText" text="ABP">
      <formula>NOT(ISERROR(SEARCH("ABP",BV228)))</formula>
    </cfRule>
  </conditionalFormatting>
  <conditionalFormatting sqref="BU228">
    <cfRule type="cellIs" dxfId="7302" priority="40" operator="greaterThan">
      <formula>0.05</formula>
    </cfRule>
  </conditionalFormatting>
  <conditionalFormatting sqref="BU228">
    <cfRule type="containsText" dxfId="7301" priority="39" operator="containsText" text="ABP">
      <formula>NOT(ISERROR(SEARCH("ABP",BU228)))</formula>
    </cfRule>
  </conditionalFormatting>
  <conditionalFormatting sqref="BR228:BS228">
    <cfRule type="cellIs" dxfId="7300" priority="38" operator="greaterThan">
      <formula>0.05</formula>
    </cfRule>
  </conditionalFormatting>
  <conditionalFormatting sqref="BR228:BS228">
    <cfRule type="containsText" dxfId="7299" priority="37" operator="containsText" text="ABP">
      <formula>NOT(ISERROR(SEARCH("ABP",BR228)))</formula>
    </cfRule>
  </conditionalFormatting>
  <conditionalFormatting sqref="BW228:BY228">
    <cfRule type="cellIs" dxfId="7298" priority="36" operator="greaterThan">
      <formula>0.05</formula>
    </cfRule>
  </conditionalFormatting>
  <conditionalFormatting sqref="BW228:BY228">
    <cfRule type="containsText" dxfId="7297" priority="35" operator="containsText" text="ABP">
      <formula>NOT(ISERROR(SEARCH("ABP",BW228)))</formula>
    </cfRule>
  </conditionalFormatting>
  <conditionalFormatting sqref="BZ228:CC228">
    <cfRule type="cellIs" dxfId="7296" priority="34" operator="greaterThan">
      <formula>0.05</formula>
    </cfRule>
  </conditionalFormatting>
  <conditionalFormatting sqref="BZ228:CC228">
    <cfRule type="containsText" dxfId="7295" priority="33" operator="containsText" text="ABP">
      <formula>NOT(ISERROR(SEARCH("ABP",BZ228)))</formula>
    </cfRule>
  </conditionalFormatting>
  <conditionalFormatting sqref="CE228:CF228">
    <cfRule type="cellIs" dxfId="7294" priority="32" operator="greaterThan">
      <formula>0.05</formula>
    </cfRule>
  </conditionalFormatting>
  <conditionalFormatting sqref="CE228:CF228">
    <cfRule type="containsText" dxfId="7293" priority="31" operator="containsText" text="ABP">
      <formula>NOT(ISERROR(SEARCH("ABP",CE228)))</formula>
    </cfRule>
  </conditionalFormatting>
  <conditionalFormatting sqref="CG26 CG30 CG22">
    <cfRule type="cellIs" dxfId="7292" priority="30" operator="greaterThan">
      <formula>0.05</formula>
    </cfRule>
  </conditionalFormatting>
  <conditionalFormatting sqref="CG188 CG184 CG180 CG176 CG172 CG168 CG164 CG160 CG156 CG152 CG148 CG144 CG140 CG136 CG132 CG105 CG125 CG121 CG117 CG113 CG109 CG101 CG97 CG93 CG89 CG85 CG81 CG18 CG74 CG70 CG66 CG62 CG58 CG54 CG50 CG46 CG42 CG38 CG34">
    <cfRule type="cellIs" dxfId="7291" priority="29" operator="greaterThan">
      <formula>0.05</formula>
    </cfRule>
  </conditionalFormatting>
  <conditionalFormatting sqref="CG188 CG184 CG180 CG176 CG172 CG168 CG164 CG160 CG156 CG152 CG148 CG144 CG140 CG136 CG132 CG105 CG125 CG121 CG117 CG113 CG109 CG101 CG97 CG93 CG89 CG85 CG81 CG26 CG18 CG74 CG70 CG66 CG62 CG58 CG54 CG50 CG46 CG42 CG38 CG34 CG30 CG22">
    <cfRule type="containsText" dxfId="7290" priority="28" operator="containsText" text="ABP">
      <formula>NOT(ISERROR(SEARCH("ABP",CG18)))</formula>
    </cfRule>
  </conditionalFormatting>
  <conditionalFormatting sqref="CG18">
    <cfRule type="cellIs" dxfId="7289" priority="27" operator="between">
      <formula>0.5</formula>
      <formula>100</formula>
    </cfRule>
  </conditionalFormatting>
  <conditionalFormatting sqref="CG196">
    <cfRule type="cellIs" dxfId="7288" priority="26" operator="greaterThan">
      <formula>0.05</formula>
    </cfRule>
  </conditionalFormatting>
  <conditionalFormatting sqref="CG196">
    <cfRule type="containsText" dxfId="7287" priority="25" operator="containsText" text="ABP">
      <formula>NOT(ISERROR(SEARCH("ABP",CG196)))</formula>
    </cfRule>
  </conditionalFormatting>
  <conditionalFormatting sqref="CG192">
    <cfRule type="cellIs" dxfId="7286" priority="24" operator="greaterThan">
      <formula>0.05</formula>
    </cfRule>
  </conditionalFormatting>
  <conditionalFormatting sqref="CG192">
    <cfRule type="containsText" dxfId="7285" priority="23" operator="containsText" text="ABP">
      <formula>NOT(ISERROR(SEARCH("ABP",CG192)))</formula>
    </cfRule>
  </conditionalFormatting>
  <conditionalFormatting sqref="CG200">
    <cfRule type="cellIs" dxfId="7284" priority="22" operator="greaterThan">
      <formula>0.05</formula>
    </cfRule>
  </conditionalFormatting>
  <conditionalFormatting sqref="CG200">
    <cfRule type="containsText" dxfId="7283" priority="21" operator="containsText" text="ABP">
      <formula>NOT(ISERROR(SEARCH("ABP",CG200)))</formula>
    </cfRule>
  </conditionalFormatting>
  <conditionalFormatting sqref="CG204">
    <cfRule type="cellIs" dxfId="7282" priority="20" operator="greaterThan">
      <formula>0.05</formula>
    </cfRule>
  </conditionalFormatting>
  <conditionalFormatting sqref="CG204">
    <cfRule type="containsText" dxfId="7281" priority="19" operator="containsText" text="ABP">
      <formula>NOT(ISERROR(SEARCH("ABP",CG204)))</formula>
    </cfRule>
  </conditionalFormatting>
  <conditionalFormatting sqref="CG240">
    <cfRule type="cellIs" dxfId="7280" priority="18" operator="greaterThan">
      <formula>0.05</formula>
    </cfRule>
  </conditionalFormatting>
  <conditionalFormatting sqref="CG240">
    <cfRule type="containsText" dxfId="7279" priority="17" operator="containsText" text="ABP">
      <formula>NOT(ISERROR(SEARCH("ABP",CG240)))</formula>
    </cfRule>
  </conditionalFormatting>
  <conditionalFormatting sqref="CG208">
    <cfRule type="cellIs" dxfId="7278" priority="16" operator="greaterThan">
      <formula>0.05</formula>
    </cfRule>
  </conditionalFormatting>
  <conditionalFormatting sqref="CG208">
    <cfRule type="containsText" dxfId="7277" priority="15" operator="containsText" text="ABP">
      <formula>NOT(ISERROR(SEARCH("ABP",CG208)))</formula>
    </cfRule>
  </conditionalFormatting>
  <conditionalFormatting sqref="CG212">
    <cfRule type="cellIs" dxfId="7276" priority="14" operator="greaterThan">
      <formula>0.05</formula>
    </cfRule>
  </conditionalFormatting>
  <conditionalFormatting sqref="CG212">
    <cfRule type="containsText" dxfId="7275" priority="13" operator="containsText" text="ABP">
      <formula>NOT(ISERROR(SEARCH("ABP",CG212)))</formula>
    </cfRule>
  </conditionalFormatting>
  <conditionalFormatting sqref="CG216">
    <cfRule type="cellIs" dxfId="7274" priority="12" operator="greaterThan">
      <formula>0.05</formula>
    </cfRule>
  </conditionalFormatting>
  <conditionalFormatting sqref="CG216">
    <cfRule type="containsText" dxfId="7273" priority="11" operator="containsText" text="ABP">
      <formula>NOT(ISERROR(SEARCH("ABP",CG216)))</formula>
    </cfRule>
  </conditionalFormatting>
  <conditionalFormatting sqref="CG220">
    <cfRule type="cellIs" dxfId="7272" priority="10" operator="greaterThan">
      <formula>0.05</formula>
    </cfRule>
  </conditionalFormatting>
  <conditionalFormatting sqref="CG220">
    <cfRule type="containsText" dxfId="7271" priority="9" operator="containsText" text="ABP">
      <formula>NOT(ISERROR(SEARCH("ABP",CG220)))</formula>
    </cfRule>
  </conditionalFormatting>
  <conditionalFormatting sqref="CG236">
    <cfRule type="cellIs" dxfId="7270" priority="8" operator="greaterThan">
      <formula>0.05</formula>
    </cfRule>
  </conditionalFormatting>
  <conditionalFormatting sqref="CG236">
    <cfRule type="containsText" dxfId="7269" priority="7" operator="containsText" text="ABP">
      <formula>NOT(ISERROR(SEARCH("ABP",CG236)))</formula>
    </cfRule>
  </conditionalFormatting>
  <conditionalFormatting sqref="CG224">
    <cfRule type="cellIs" dxfId="7268" priority="6" operator="greaterThan">
      <formula>0.05</formula>
    </cfRule>
  </conditionalFormatting>
  <conditionalFormatting sqref="CG224">
    <cfRule type="containsText" dxfId="7267" priority="5" operator="containsText" text="ABP">
      <formula>NOT(ISERROR(SEARCH("ABP",CG224)))</formula>
    </cfRule>
  </conditionalFormatting>
  <conditionalFormatting sqref="CG232">
    <cfRule type="cellIs" dxfId="7266" priority="4" operator="greaterThan">
      <formula>0.05</formula>
    </cfRule>
  </conditionalFormatting>
  <conditionalFormatting sqref="CG232">
    <cfRule type="containsText" dxfId="7265" priority="3" operator="containsText" text="ABP">
      <formula>NOT(ISERROR(SEARCH("ABP",CG232)))</formula>
    </cfRule>
  </conditionalFormatting>
  <conditionalFormatting sqref="CG228">
    <cfRule type="cellIs" dxfId="7264" priority="2" operator="greaterThan">
      <formula>0.05</formula>
    </cfRule>
  </conditionalFormatting>
  <conditionalFormatting sqref="CG228">
    <cfRule type="containsText" dxfId="7263" priority="1" operator="containsText" text="ABP">
      <formula>NOT(ISERROR(SEARCH("ABP",CG228)))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100</v>
      </c>
    </row>
    <row r="3" spans="1:92" x14ac:dyDescent="0.35">
      <c r="A3" s="2" t="s">
        <v>60</v>
      </c>
      <c r="Q3" s="4" t="str">
        <f>IFERROR(AVERAGEIF(K3:O3,"&gt;0"),"")</f>
        <v/>
      </c>
      <c r="AF3" t="s">
        <v>52</v>
      </c>
    </row>
    <row r="4" spans="1:92" x14ac:dyDescent="0.35">
      <c r="A4" s="343" t="str">
        <f>'Ranking for Publication'!A2</f>
        <v>Dec. 8, 2023</v>
      </c>
      <c r="Q4" s="4"/>
      <c r="AF4" t="s">
        <v>53</v>
      </c>
      <c r="CJ4" s="1"/>
      <c r="CM4"/>
    </row>
    <row r="5" spans="1:92" x14ac:dyDescent="0.35">
      <c r="AB5" s="1"/>
      <c r="AC5"/>
      <c r="AF5" t="s">
        <v>54</v>
      </c>
      <c r="CL5" s="1"/>
      <c r="CM5"/>
    </row>
    <row r="6" spans="1:92" x14ac:dyDescent="0.35">
      <c r="A6" s="344" t="s">
        <v>102</v>
      </c>
      <c r="B6" s="344"/>
      <c r="C6" s="344"/>
      <c r="D6" s="344"/>
      <c r="E6" s="344"/>
      <c r="F6" s="344"/>
      <c r="G6" s="344"/>
      <c r="I6" s="160">
        <v>588</v>
      </c>
      <c r="AF6" t="s">
        <v>97</v>
      </c>
    </row>
    <row r="7" spans="1:92" x14ac:dyDescent="0.35">
      <c r="A7" s="345" t="s">
        <v>103</v>
      </c>
      <c r="B7" s="345"/>
      <c r="C7" s="345"/>
      <c r="D7" s="345"/>
      <c r="E7" s="345"/>
      <c r="F7" s="345"/>
      <c r="G7" s="345"/>
      <c r="I7" s="161">
        <v>584</v>
      </c>
      <c r="AF7" t="s">
        <v>98</v>
      </c>
    </row>
    <row r="8" spans="1:92" x14ac:dyDescent="0.35">
      <c r="A8" s="346" t="s">
        <v>104</v>
      </c>
      <c r="B8" s="346"/>
      <c r="C8" s="346"/>
      <c r="D8" s="346"/>
      <c r="E8" s="346"/>
      <c r="F8" s="346"/>
      <c r="G8" s="346"/>
      <c r="I8" s="268">
        <v>580</v>
      </c>
      <c r="AF8" t="s">
        <v>96</v>
      </c>
    </row>
    <row r="9" spans="1:92" ht="15" thickBot="1" x14ac:dyDescent="0.4"/>
    <row r="10" spans="1:92" ht="18.5" x14ac:dyDescent="0.45">
      <c r="B10" s="67"/>
      <c r="C10" s="68"/>
      <c r="D10" s="353" t="s">
        <v>94</v>
      </c>
      <c r="E10" s="353"/>
      <c r="F10" s="353"/>
      <c r="G10" s="353"/>
      <c r="H10" s="353"/>
      <c r="I10" s="353"/>
      <c r="J10" s="353"/>
      <c r="K10" s="353"/>
      <c r="L10" s="353"/>
      <c r="M10" s="353"/>
      <c r="N10" s="353"/>
      <c r="O10" s="353"/>
      <c r="P10" s="353"/>
      <c r="Q10" s="353"/>
      <c r="R10" s="353"/>
      <c r="S10" s="353"/>
      <c r="T10" s="353"/>
      <c r="U10" s="353"/>
      <c r="V10" s="353"/>
      <c r="W10" s="353"/>
      <c r="X10" s="353"/>
      <c r="Y10" s="69"/>
      <c r="Z10" s="70"/>
      <c r="AB10" s="79"/>
      <c r="AC10" s="90" t="s">
        <v>92</v>
      </c>
      <c r="AD10" s="90"/>
      <c r="AE10" s="90"/>
      <c r="AF10" s="90"/>
      <c r="AG10" s="90"/>
      <c r="AH10" s="90"/>
      <c r="AI10" s="80"/>
      <c r="AJ10" s="80"/>
      <c r="AK10" s="80"/>
      <c r="AL10" s="80"/>
      <c r="AM10" s="90" t="s">
        <v>92</v>
      </c>
      <c r="AN10" s="90"/>
      <c r="AO10" s="90"/>
      <c r="AP10" s="90"/>
      <c r="AQ10" s="90"/>
      <c r="AR10" s="90"/>
      <c r="AS10" s="80"/>
      <c r="AT10" s="80"/>
      <c r="AU10" s="80"/>
      <c r="AV10" s="80"/>
      <c r="AW10" s="80"/>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50" t="s">
        <v>57</v>
      </c>
      <c r="E12" s="351"/>
      <c r="F12" s="351"/>
      <c r="G12" s="351"/>
      <c r="H12" s="351"/>
      <c r="I12" s="351"/>
      <c r="J12" s="351"/>
      <c r="K12" s="351"/>
      <c r="L12" s="351"/>
      <c r="M12" s="351"/>
      <c r="N12" s="351"/>
      <c r="O12" s="351"/>
      <c r="P12" s="351"/>
      <c r="Q12" s="351"/>
      <c r="R12" s="351"/>
      <c r="S12" s="351"/>
      <c r="T12" s="351"/>
      <c r="U12" s="351"/>
      <c r="V12" s="351"/>
      <c r="W12" s="351"/>
      <c r="X12" s="352"/>
      <c r="Y12" s="78"/>
      <c r="Z12" s="73"/>
      <c r="AB12" s="82"/>
      <c r="AC12" s="45"/>
      <c r="AF12" s="348" t="s">
        <v>9</v>
      </c>
      <c r="AG12" s="348"/>
      <c r="AH12" s="348"/>
      <c r="AI12" s="348"/>
      <c r="AJ12" s="348"/>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2023</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t="s">
        <v>17</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47" t="s">
        <v>36</v>
      </c>
      <c r="L14" s="347"/>
      <c r="M14" s="347"/>
      <c r="N14" s="347"/>
      <c r="O14" s="347"/>
      <c r="Q14" s="3" t="s">
        <v>7</v>
      </c>
      <c r="R14" s="3" t="s">
        <v>8</v>
      </c>
      <c r="U14" s="3" t="s">
        <v>4</v>
      </c>
      <c r="Y14" s="66"/>
      <c r="Z14" s="75"/>
      <c r="AB14" s="83"/>
      <c r="AC14" s="58" t="s">
        <v>0</v>
      </c>
      <c r="AF14" s="3" t="s">
        <v>11</v>
      </c>
      <c r="AG14" s="3" t="s">
        <v>51</v>
      </c>
      <c r="AH14" s="3" t="s">
        <v>4</v>
      </c>
      <c r="AI14" s="3" t="s">
        <v>15</v>
      </c>
      <c r="AJ14" s="3" t="s">
        <v>7</v>
      </c>
      <c r="AM14" s="3" t="s">
        <v>218</v>
      </c>
      <c r="AN14" s="3" t="s">
        <v>223</v>
      </c>
      <c r="AO14" s="3" t="s">
        <v>223</v>
      </c>
      <c r="AP14" s="3" t="s">
        <v>223</v>
      </c>
      <c r="AQ14" s="3" t="s">
        <v>223</v>
      </c>
      <c r="AR14" s="3" t="s">
        <v>223</v>
      </c>
      <c r="AS14" s="3" t="s">
        <v>223</v>
      </c>
      <c r="AT14" s="3" t="s">
        <v>223</v>
      </c>
      <c r="AU14" s="3" t="s">
        <v>240</v>
      </c>
      <c r="AV14" s="3" t="s">
        <v>242</v>
      </c>
      <c r="AW14" s="3" t="s">
        <v>242</v>
      </c>
      <c r="AX14" s="3" t="s">
        <v>255</v>
      </c>
      <c r="AY14" s="3" t="s">
        <v>255</v>
      </c>
      <c r="AZ14" s="3" t="s">
        <v>255</v>
      </c>
      <c r="BA14" s="3" t="s">
        <v>255</v>
      </c>
      <c r="BB14" s="3" t="s">
        <v>255</v>
      </c>
      <c r="BC14" s="3" t="s">
        <v>188</v>
      </c>
      <c r="BD14" s="3" t="s">
        <v>188</v>
      </c>
      <c r="BE14" s="3" t="s">
        <v>188</v>
      </c>
      <c r="BF14" s="3" t="s">
        <v>188</v>
      </c>
      <c r="BG14" s="3" t="s">
        <v>279</v>
      </c>
      <c r="BH14" s="3" t="s">
        <v>279</v>
      </c>
      <c r="BI14" s="3" t="s">
        <v>279</v>
      </c>
      <c r="BJ14" s="3" t="s">
        <v>193</v>
      </c>
      <c r="BK14" s="3" t="s">
        <v>193</v>
      </c>
      <c r="BL14" s="3" t="s">
        <v>193</v>
      </c>
      <c r="BM14" s="3" t="s">
        <v>210</v>
      </c>
      <c r="BN14" s="3" t="s">
        <v>210</v>
      </c>
      <c r="BO14" s="3" t="s">
        <v>210</v>
      </c>
      <c r="BP14" s="3" t="s">
        <v>210</v>
      </c>
      <c r="BQ14" s="3" t="s">
        <v>210</v>
      </c>
      <c r="BR14" s="3" t="s">
        <v>18</v>
      </c>
      <c r="BS14" s="3" t="s">
        <v>18</v>
      </c>
      <c r="BT14" s="3" t="s">
        <v>292</v>
      </c>
      <c r="BU14" s="3" t="s">
        <v>292</v>
      </c>
      <c r="BV14" s="3" t="s">
        <v>292</v>
      </c>
      <c r="BW14" s="3" t="s">
        <v>298</v>
      </c>
      <c r="BX14" s="3" t="s">
        <v>298</v>
      </c>
      <c r="BY14" s="3" t="s">
        <v>298</v>
      </c>
      <c r="BZ14" s="3" t="s">
        <v>298</v>
      </c>
      <c r="CA14" s="3" t="s">
        <v>295</v>
      </c>
      <c r="CB14" s="3" t="s">
        <v>295</v>
      </c>
      <c r="CC14" s="3" t="s">
        <v>312</v>
      </c>
      <c r="CD14" s="3" t="s">
        <v>312</v>
      </c>
      <c r="CE14" s="3" t="s">
        <v>19</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215</v>
      </c>
      <c r="AN15" s="41" t="s">
        <v>225</v>
      </c>
      <c r="AO15" s="41" t="s">
        <v>226</v>
      </c>
      <c r="AP15" s="41" t="s">
        <v>227</v>
      </c>
      <c r="AQ15" s="41" t="s">
        <v>228</v>
      </c>
      <c r="AR15" s="41" t="s">
        <v>229</v>
      </c>
      <c r="AS15" s="41" t="s">
        <v>230</v>
      </c>
      <c r="AT15" s="41" t="s">
        <v>231</v>
      </c>
      <c r="AU15" s="41" t="s">
        <v>241</v>
      </c>
      <c r="AV15" s="41" t="s">
        <v>248</v>
      </c>
      <c r="AW15" s="41" t="s">
        <v>250</v>
      </c>
      <c r="AX15" s="41" t="s">
        <v>270</v>
      </c>
      <c r="AY15" s="41" t="s">
        <v>270</v>
      </c>
      <c r="AZ15" s="41" t="s">
        <v>257</v>
      </c>
      <c r="BA15" s="41" t="s">
        <v>257</v>
      </c>
      <c r="BB15" s="41" t="s">
        <v>272</v>
      </c>
      <c r="BC15" s="41" t="s">
        <v>273</v>
      </c>
      <c r="BD15" s="41" t="s">
        <v>275</v>
      </c>
      <c r="BE15" s="41" t="s">
        <v>276</v>
      </c>
      <c r="BF15" s="41" t="s">
        <v>277</v>
      </c>
      <c r="BG15" s="41" t="s">
        <v>278</v>
      </c>
      <c r="BH15" s="41" t="s">
        <v>278</v>
      </c>
      <c r="BI15" s="41" t="s">
        <v>278</v>
      </c>
      <c r="BJ15" s="41" t="s">
        <v>282</v>
      </c>
      <c r="BK15" s="41" t="s">
        <v>280</v>
      </c>
      <c r="BL15" s="41" t="s">
        <v>280</v>
      </c>
      <c r="BM15" s="41" t="s">
        <v>285</v>
      </c>
      <c r="BN15" s="41" t="s">
        <v>285</v>
      </c>
      <c r="BO15" s="41" t="s">
        <v>286</v>
      </c>
      <c r="BP15" s="41" t="s">
        <v>286</v>
      </c>
      <c r="BQ15" s="41" t="s">
        <v>290</v>
      </c>
      <c r="BR15" s="41" t="s">
        <v>276</v>
      </c>
      <c r="BS15" s="41" t="s">
        <v>277</v>
      </c>
      <c r="BT15" s="41" t="s">
        <v>278</v>
      </c>
      <c r="BU15" s="41" t="s">
        <v>278</v>
      </c>
      <c r="BV15" s="41" t="s">
        <v>278</v>
      </c>
      <c r="BW15" s="41" t="s">
        <v>300</v>
      </c>
      <c r="BX15" s="41" t="s">
        <v>299</v>
      </c>
      <c r="BY15" s="41" t="s">
        <v>296</v>
      </c>
      <c r="BZ15" s="41" t="s">
        <v>296</v>
      </c>
      <c r="CA15" s="41" t="s">
        <v>308</v>
      </c>
      <c r="CB15" s="41" t="s">
        <v>307</v>
      </c>
      <c r="CC15" s="41" t="s">
        <v>313</v>
      </c>
      <c r="CD15" s="41" t="s">
        <v>278</v>
      </c>
      <c r="CE15" s="41" t="s">
        <v>325</v>
      </c>
      <c r="CF15" s="41" t="s">
        <v>326</v>
      </c>
      <c r="CG15" s="41" t="s">
        <v>327</v>
      </c>
      <c r="CH15" s="41" t="s">
        <v>328</v>
      </c>
      <c r="CI15" s="41" t="s">
        <v>329</v>
      </c>
      <c r="CJ15" s="41" t="s">
        <v>330</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Patrick Sunderman</v>
      </c>
      <c r="E17" s="60"/>
      <c r="F17" s="1">
        <f>IF(COUNT(AL17:CJ17)=0,"", COUNT(AL17:CJ17))</f>
        <v>17</v>
      </c>
      <c r="G17" s="46">
        <f t="shared" ref="G17" si="1">_xlfn.IFS(F17="","",F17=1,1,F17=2,2,F17=3,3,F17=4,4,F17=5,5,F17&gt;5,5)</f>
        <v>5</v>
      </c>
      <c r="I17" s="61"/>
      <c r="J17" s="108" t="s">
        <v>7</v>
      </c>
      <c r="K17" s="45">
        <f>IFERROR(LARGE((AL17:CJ17),1),"")</f>
        <v>593</v>
      </c>
      <c r="L17" s="1">
        <f>IFERROR(LARGE((AL17:CJ17),2),"")</f>
        <v>592</v>
      </c>
      <c r="M17" s="1">
        <f>IFERROR(LARGE((AL17:CJ17),3),"")</f>
        <v>590</v>
      </c>
      <c r="N17" s="1">
        <f>IFERROR(LARGE((AL17:CJ17),4),"")</f>
        <v>588</v>
      </c>
      <c r="O17" s="46">
        <f>IFERROR(LARGE((AL17:CJ17),5),"")</f>
        <v>587</v>
      </c>
      <c r="P17" s="1"/>
      <c r="Q17" s="56">
        <f t="shared" ref="Q17" si="2">IFERROR(AVERAGEIF(K17:O17,"&gt;0"),"")</f>
        <v>590</v>
      </c>
      <c r="R17" s="57" t="str">
        <f t="shared" ref="R17" si="3">IF(SUM(AF18:AJ18,K18:O18)=0,"",SUM(AF18:AJ18,K18:O18))</f>
        <v/>
      </c>
      <c r="T17" s="5">
        <f>IF(U17="","",1)</f>
        <v>1</v>
      </c>
      <c r="U17" s="4">
        <f>IF(SUM(Q17:R17)=0,"",SUM(Q17:R17))</f>
        <v>590</v>
      </c>
      <c r="V17" s="6">
        <f>IF(U17="","",1)</f>
        <v>1</v>
      </c>
      <c r="X17" s="60" t="str">
        <f>IF(AD17="Athlete Name","",AD17)</f>
        <v>Patrick Sunderman</v>
      </c>
      <c r="Y17" s="46"/>
      <c r="Z17" s="76"/>
      <c r="AB17" s="82"/>
      <c r="AC17" s="45">
        <v>1</v>
      </c>
      <c r="AD17" s="60" t="s">
        <v>124</v>
      </c>
      <c r="AF17" s="45"/>
      <c r="AG17" s="1"/>
      <c r="AH17" s="1"/>
      <c r="AI17" s="1"/>
      <c r="AJ17" s="46"/>
      <c r="AK17" s="119"/>
      <c r="AL17" s="62" t="s">
        <v>7</v>
      </c>
      <c r="AM17" s="62" t="s">
        <v>7</v>
      </c>
      <c r="AN17" s="62">
        <v>593</v>
      </c>
      <c r="AO17" s="62">
        <v>592</v>
      </c>
      <c r="AP17" s="62">
        <v>590</v>
      </c>
      <c r="AQ17" s="62">
        <v>587</v>
      </c>
      <c r="AR17" s="62">
        <v>585</v>
      </c>
      <c r="AS17" s="62">
        <v>585</v>
      </c>
      <c r="AT17" s="62" t="s">
        <v>7</v>
      </c>
      <c r="AU17" s="62">
        <v>581</v>
      </c>
      <c r="AV17" s="62" t="s">
        <v>7</v>
      </c>
      <c r="AW17" s="62" t="s">
        <v>7</v>
      </c>
      <c r="AX17" s="62" t="s">
        <v>7</v>
      </c>
      <c r="AY17" s="62" t="s">
        <v>7</v>
      </c>
      <c r="AZ17" s="62" t="s">
        <v>7</v>
      </c>
      <c r="BA17" s="62" t="s">
        <v>7</v>
      </c>
      <c r="BB17" s="62" t="s">
        <v>7</v>
      </c>
      <c r="BC17" s="62" t="s">
        <v>7</v>
      </c>
      <c r="BD17" s="62" t="s">
        <v>7</v>
      </c>
      <c r="BE17" s="62">
        <v>585</v>
      </c>
      <c r="BF17" s="62">
        <v>580</v>
      </c>
      <c r="BG17" s="62" t="s">
        <v>7</v>
      </c>
      <c r="BH17" s="62" t="s">
        <v>7</v>
      </c>
      <c r="BI17" s="62" t="s">
        <v>7</v>
      </c>
      <c r="BJ17" s="62" t="s">
        <v>7</v>
      </c>
      <c r="BK17" s="62">
        <v>577</v>
      </c>
      <c r="BL17" s="62">
        <v>584</v>
      </c>
      <c r="BM17" s="62" t="s">
        <v>7</v>
      </c>
      <c r="BN17" s="62" t="s">
        <v>7</v>
      </c>
      <c r="BO17" s="62">
        <v>558</v>
      </c>
      <c r="BP17" s="62">
        <v>588</v>
      </c>
      <c r="BQ17" s="62" t="s">
        <v>7</v>
      </c>
      <c r="BR17" s="62">
        <v>565</v>
      </c>
      <c r="BS17" s="62" t="s">
        <v>7</v>
      </c>
      <c r="BT17" s="62" t="s">
        <v>7</v>
      </c>
      <c r="BU17" s="62" t="s">
        <v>7</v>
      </c>
      <c r="BV17" s="62" t="s">
        <v>7</v>
      </c>
      <c r="BW17" s="62" t="s">
        <v>7</v>
      </c>
      <c r="BX17" s="62" t="s">
        <v>7</v>
      </c>
      <c r="BY17" s="62">
        <v>582</v>
      </c>
      <c r="BZ17" s="62">
        <v>583</v>
      </c>
      <c r="CA17" s="62" t="s">
        <v>7</v>
      </c>
      <c r="CB17" s="62" t="s">
        <v>7</v>
      </c>
      <c r="CC17" s="62">
        <v>577</v>
      </c>
      <c r="CD17" s="62" t="s">
        <v>7</v>
      </c>
      <c r="CE17" s="62" t="s">
        <v>7</v>
      </c>
      <c r="CF17" s="62" t="s">
        <v>7</v>
      </c>
      <c r="CG17" s="62" t="s">
        <v>7</v>
      </c>
      <c r="CH17" s="62" t="s">
        <v>7</v>
      </c>
      <c r="CI17" s="62" t="s">
        <v>7</v>
      </c>
      <c r="CJ17" s="62" t="s">
        <v>7</v>
      </c>
      <c r="CK17" s="117"/>
      <c r="CL17" s="60" t="str">
        <f>IF(AD17="Athlete Name","",AD17)</f>
        <v>Patrick Sunderman</v>
      </c>
      <c r="CM17" s="46">
        <v>1</v>
      </c>
      <c r="CN17" s="88"/>
    </row>
    <row r="18" spans="2:92" x14ac:dyDescent="0.35">
      <c r="B18" s="71"/>
      <c r="C18" s="327"/>
      <c r="D18" s="47"/>
      <c r="E18" s="60"/>
      <c r="G18" s="46"/>
      <c r="I18" s="61" t="str">
        <f>IF(SUM(AF18:AJ18)=0,"",SUM(AF18:AJ18))</f>
        <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Nick Mowrer</v>
      </c>
      <c r="E21" s="60"/>
      <c r="F21" s="1">
        <f>IF(COUNT(AL21:CJ21)=0,"", COUNT(AL21:CJ21))</f>
        <v>13</v>
      </c>
      <c r="G21" s="46">
        <f t="shared" ref="G21" si="4">_xlfn.IFS(F21="","",F21=1,1,F21=2,2,F21=3,3,F21=4,4,F21=5,5,F21&gt;5,5)</f>
        <v>5</v>
      </c>
      <c r="I21" s="61"/>
      <c r="J21" s="108" t="s">
        <v>7</v>
      </c>
      <c r="K21" s="45">
        <f>IFERROR(LARGE((AL21:CJ21),1),"")</f>
        <v>590</v>
      </c>
      <c r="L21" s="1">
        <f>IFERROR(LARGE((AL21:CJ21),2),"")</f>
        <v>590</v>
      </c>
      <c r="M21" s="1">
        <f>IFERROR(LARGE((AL21:CJ21),3),"")</f>
        <v>588</v>
      </c>
      <c r="N21" s="1">
        <f>IFERROR(LARGE((AL21:CJ21),4),"")</f>
        <v>588</v>
      </c>
      <c r="O21" s="46">
        <f>IFERROR(LARGE((AL21:CJ21),5),"")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170</v>
      </c>
      <c r="AF21" s="45"/>
      <c r="AG21" s="1"/>
      <c r="AH21" s="1"/>
      <c r="AI21" s="1"/>
      <c r="AJ21" s="46"/>
      <c r="AK21" s="108"/>
      <c r="AL21" s="62" t="s">
        <v>7</v>
      </c>
      <c r="AM21" s="62">
        <v>588</v>
      </c>
      <c r="AN21" s="62" t="s">
        <v>7</v>
      </c>
      <c r="AO21" s="62" t="s">
        <v>7</v>
      </c>
      <c r="AP21" s="62" t="s">
        <v>7</v>
      </c>
      <c r="AQ21" s="62" t="s">
        <v>7</v>
      </c>
      <c r="AR21" s="62" t="s">
        <v>7</v>
      </c>
      <c r="AS21" s="62" t="s">
        <v>7</v>
      </c>
      <c r="AT21" s="62" t="s">
        <v>7</v>
      </c>
      <c r="AU21" s="62" t="s">
        <v>7</v>
      </c>
      <c r="AV21" s="62" t="s">
        <v>7</v>
      </c>
      <c r="AW21" s="62">
        <v>582</v>
      </c>
      <c r="AX21" s="62" t="s">
        <v>7</v>
      </c>
      <c r="AY21" s="62" t="s">
        <v>7</v>
      </c>
      <c r="AZ21" s="62" t="s">
        <v>7</v>
      </c>
      <c r="BA21" s="62" t="s">
        <v>7</v>
      </c>
      <c r="BB21" s="62">
        <v>588</v>
      </c>
      <c r="BC21" s="62">
        <v>581</v>
      </c>
      <c r="BD21" s="62">
        <v>585</v>
      </c>
      <c r="BE21" s="62">
        <v>571</v>
      </c>
      <c r="BF21" s="62" t="s">
        <v>7</v>
      </c>
      <c r="BG21" s="62" t="s">
        <v>7</v>
      </c>
      <c r="BH21" s="62" t="s">
        <v>7</v>
      </c>
      <c r="BI21" s="62" t="s">
        <v>7</v>
      </c>
      <c r="BJ21" s="62" t="s">
        <v>7</v>
      </c>
      <c r="BK21" s="62">
        <v>590</v>
      </c>
      <c r="BL21" s="62">
        <v>583</v>
      </c>
      <c r="BM21" s="62">
        <v>590</v>
      </c>
      <c r="BN21" s="62">
        <v>585</v>
      </c>
      <c r="BO21" s="62" t="s">
        <v>7</v>
      </c>
      <c r="BP21" s="62" t="s">
        <v>7</v>
      </c>
      <c r="BQ21" s="62" t="s">
        <v>7</v>
      </c>
      <c r="BR21" s="62" t="s">
        <v>7</v>
      </c>
      <c r="BS21" s="62" t="s">
        <v>7</v>
      </c>
      <c r="BT21" s="62" t="s">
        <v>7</v>
      </c>
      <c r="BU21" s="62" t="s">
        <v>7</v>
      </c>
      <c r="BV21" s="62" t="s">
        <v>7</v>
      </c>
      <c r="BW21" s="62" t="s">
        <v>7</v>
      </c>
      <c r="BX21" s="62" t="s">
        <v>7</v>
      </c>
      <c r="BY21" s="62">
        <v>585</v>
      </c>
      <c r="BZ21" s="62">
        <v>583</v>
      </c>
      <c r="CA21" s="62" t="s">
        <v>7</v>
      </c>
      <c r="CB21" s="62" t="s">
        <v>7</v>
      </c>
      <c r="CC21" s="62" t="s">
        <v>7</v>
      </c>
      <c r="CD21" s="62">
        <v>582</v>
      </c>
      <c r="CE21" s="62" t="s">
        <v>7</v>
      </c>
      <c r="CF21" s="62" t="s">
        <v>7</v>
      </c>
      <c r="CG21" s="62" t="s">
        <v>7</v>
      </c>
      <c r="CH21" s="62" t="s">
        <v>7</v>
      </c>
      <c r="CI21" s="62" t="s">
        <v>7</v>
      </c>
      <c r="CJ21" s="62" t="s">
        <v>7</v>
      </c>
      <c r="CK21" s="117"/>
      <c r="CL21" s="60" t="str">
        <f>IF(AD21="Athlete Name","",AD21)</f>
        <v>Nick Mowrer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IF(AC25="Athlete Name","",AC25)</f>
        <v>3</v>
      </c>
      <c r="D25" s="47" t="str">
        <f>IF(AD25="Athlete Name","",AD25)</f>
        <v>Tim Sherry</v>
      </c>
      <c r="E25" s="60"/>
      <c r="F25" s="1">
        <f>IF(COUNT(AL25:CJ25)=0,"", COUNT(AL25:CJ25))</f>
        <v>17</v>
      </c>
      <c r="G25" s="46">
        <f t="shared" ref="G25" si="9">_xlfn.IFS(F25="","",F25=1,1,F25=2,2,F25=3,3,F25=4,4,F25=5,5,F25&gt;5,5)</f>
        <v>5</v>
      </c>
      <c r="I25" s="61"/>
      <c r="J25" s="108" t="s">
        <v>7</v>
      </c>
      <c r="K25" s="45">
        <f>IFERROR(LARGE((AL25:CJ25),1),"")</f>
        <v>596</v>
      </c>
      <c r="L25" s="1">
        <f>IFERROR(LARGE((AL25:CJ25),2),"")</f>
        <v>592</v>
      </c>
      <c r="M25" s="1">
        <f>IFERROR(LARGE((AL25:CJ25),3),"")</f>
        <v>592</v>
      </c>
      <c r="N25" s="1">
        <f>IFERROR(LARGE((AL25:CJ25),4),"")</f>
        <v>592</v>
      </c>
      <c r="O25" s="46">
        <f>IFERROR(LARGE((AL25:CJ25),5),"")</f>
        <v>590</v>
      </c>
      <c r="P25" s="1"/>
      <c r="Q25" s="56">
        <f t="shared" ref="Q25:Q80" si="10">IFERROR(AVERAGEIF(K25:O25,"&gt;0"),"")</f>
        <v>592.4</v>
      </c>
      <c r="R25" s="57" t="str">
        <f t="shared" ref="R25:R80" si="11">IF(SUM(AF26:AJ26,K26:O26)=0,"",SUM(AF26:AJ26,K26:O26))</f>
        <v/>
      </c>
      <c r="T25" s="5">
        <f t="shared" ref="T25" si="12">IF(U25="","",1)</f>
        <v>1</v>
      </c>
      <c r="U25" s="4">
        <f t="shared" ref="U25" si="13">IF(SUM(Q25:R25)=0,"",SUM(Q25:R25))</f>
        <v>592.4</v>
      </c>
      <c r="V25" s="6">
        <f t="shared" ref="V25" si="14">IF(U25="","",1)</f>
        <v>1</v>
      </c>
      <c r="X25" s="60" t="str">
        <f t="shared" si="5"/>
        <v>Tim Sherry</v>
      </c>
      <c r="Y25" s="46"/>
      <c r="Z25" s="76"/>
      <c r="AB25" s="82"/>
      <c r="AC25" s="45">
        <v>3</v>
      </c>
      <c r="AD25" s="60" t="s">
        <v>137</v>
      </c>
      <c r="AF25" s="45"/>
      <c r="AG25" s="1"/>
      <c r="AH25" s="1"/>
      <c r="AI25" s="1"/>
      <c r="AJ25" s="46"/>
      <c r="AK25" s="108"/>
      <c r="AL25" s="62" t="s">
        <v>7</v>
      </c>
      <c r="AM25" s="62" t="s">
        <v>7</v>
      </c>
      <c r="AN25" s="62">
        <v>592</v>
      </c>
      <c r="AO25" s="62">
        <v>592</v>
      </c>
      <c r="AP25" s="62">
        <v>588</v>
      </c>
      <c r="AQ25" s="62">
        <v>586</v>
      </c>
      <c r="AR25" s="62" t="s">
        <v>7</v>
      </c>
      <c r="AS25" s="62" t="s">
        <v>7</v>
      </c>
      <c r="AT25" s="62" t="s">
        <v>7</v>
      </c>
      <c r="AU25" s="62">
        <v>582</v>
      </c>
      <c r="AV25" s="62" t="s">
        <v>7</v>
      </c>
      <c r="AW25" s="62">
        <v>586</v>
      </c>
      <c r="AX25" s="62" t="s">
        <v>7</v>
      </c>
      <c r="AY25" s="62" t="s">
        <v>7</v>
      </c>
      <c r="AZ25" s="62" t="s">
        <v>7</v>
      </c>
      <c r="BA25" s="62" t="s">
        <v>7</v>
      </c>
      <c r="BB25" s="62" t="s">
        <v>7</v>
      </c>
      <c r="BC25" s="62" t="s">
        <v>7</v>
      </c>
      <c r="BD25" s="62" t="s">
        <v>7</v>
      </c>
      <c r="BE25" s="62">
        <v>587</v>
      </c>
      <c r="BF25" s="62">
        <v>585</v>
      </c>
      <c r="BG25" s="62" t="s">
        <v>7</v>
      </c>
      <c r="BH25" s="62" t="s">
        <v>7</v>
      </c>
      <c r="BI25" s="62" t="s">
        <v>7</v>
      </c>
      <c r="BJ25" s="62" t="s">
        <v>7</v>
      </c>
      <c r="BK25" s="62">
        <v>587</v>
      </c>
      <c r="BL25" s="62">
        <v>596</v>
      </c>
      <c r="BM25" s="62">
        <v>592</v>
      </c>
      <c r="BN25" s="62">
        <v>590</v>
      </c>
      <c r="BO25" s="62" t="s">
        <v>7</v>
      </c>
      <c r="BP25" s="62" t="s">
        <v>7</v>
      </c>
      <c r="BQ25" s="62" t="s">
        <v>7</v>
      </c>
      <c r="BR25" s="62">
        <v>585</v>
      </c>
      <c r="BS25" s="62">
        <v>577</v>
      </c>
      <c r="BT25" s="62" t="s">
        <v>7</v>
      </c>
      <c r="BU25" s="62" t="s">
        <v>7</v>
      </c>
      <c r="BV25" s="62" t="s">
        <v>7</v>
      </c>
      <c r="BW25" s="62" t="s">
        <v>7</v>
      </c>
      <c r="BX25" s="62" t="s">
        <v>7</v>
      </c>
      <c r="BY25" s="62">
        <v>584</v>
      </c>
      <c r="BZ25" s="62">
        <v>588</v>
      </c>
      <c r="CA25" s="62" t="s">
        <v>7</v>
      </c>
      <c r="CB25" s="62">
        <v>590</v>
      </c>
      <c r="CC25" s="62" t="s">
        <v>7</v>
      </c>
      <c r="CD25" s="62" t="s">
        <v>7</v>
      </c>
      <c r="CE25" s="62" t="s">
        <v>7</v>
      </c>
      <c r="CF25" s="62" t="s">
        <v>7</v>
      </c>
      <c r="CG25" s="62" t="s">
        <v>7</v>
      </c>
      <c r="CH25" s="62" t="s">
        <v>7</v>
      </c>
      <c r="CI25" s="62" t="s">
        <v>7</v>
      </c>
      <c r="CJ25" s="62" t="s">
        <v>7</v>
      </c>
      <c r="CK25" s="117"/>
      <c r="CL25" s="60" t="str">
        <f>IF(AD25="Athlete Name","",AD25)</f>
        <v>Tim Sherry</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ref="C29:D80" si="24">IF(AC29="Athlete Name","",AC29)</f>
        <v>4</v>
      </c>
      <c r="D29" s="47" t="str">
        <f t="shared" si="24"/>
        <v>Ivan Roe</v>
      </c>
      <c r="E29" s="60"/>
      <c r="F29" s="1">
        <f>IF(COUNT(AL29:CJ29)=0,"", COUNT(AL29:CJ29))</f>
        <v>15</v>
      </c>
      <c r="G29" s="46">
        <f t="shared" ref="G29" si="25">_xlfn.IFS(F29="","",F29=1,1,F29=2,2,F29=3,3,F29=4,4,F29=5,5,F29&gt;5,5)</f>
        <v>5</v>
      </c>
      <c r="I29" s="61"/>
      <c r="J29" s="108" t="s">
        <v>7</v>
      </c>
      <c r="K29" s="45">
        <f>IFERROR(LARGE((AL29:CJ29),1),"")</f>
        <v>592</v>
      </c>
      <c r="L29" s="1">
        <f>IFERROR(LARGE((AL29:CJ29),2),"")</f>
        <v>592</v>
      </c>
      <c r="M29" s="1">
        <f>IFERROR(LARGE((AL29:CJ29),3),"")</f>
        <v>591</v>
      </c>
      <c r="N29" s="1">
        <f>IFERROR(LARGE((AL29:CJ29),4),"")</f>
        <v>591</v>
      </c>
      <c r="O29" s="46">
        <f>IFERROR(LARGE((AL29:CJ29),5),"")</f>
        <v>590</v>
      </c>
      <c r="P29" s="1"/>
      <c r="Q29" s="56">
        <f t="shared" si="10"/>
        <v>591.20000000000005</v>
      </c>
      <c r="R29" s="57" t="str">
        <f t="shared" si="11"/>
        <v/>
      </c>
      <c r="T29" s="5">
        <f t="shared" ref="T29" si="26">IF(U29="","",1)</f>
        <v>1</v>
      </c>
      <c r="U29" s="4">
        <f t="shared" ref="U29" si="27">IF(SUM(Q29:R29)=0,"",SUM(Q29:R29))</f>
        <v>591.20000000000005</v>
      </c>
      <c r="V29" s="6">
        <f t="shared" ref="V29" si="28">IF(U29="","",1)</f>
        <v>1</v>
      </c>
      <c r="X29" s="60" t="str">
        <f t="shared" si="5"/>
        <v>Ivan Roe</v>
      </c>
      <c r="Y29" s="46"/>
      <c r="Z29" s="76"/>
      <c r="AB29" s="82"/>
      <c r="AC29" s="45">
        <v>4</v>
      </c>
      <c r="AD29" s="60" t="s">
        <v>138</v>
      </c>
      <c r="AF29" s="45"/>
      <c r="AG29" s="1"/>
      <c r="AH29" s="1"/>
      <c r="AI29" s="1"/>
      <c r="AJ29" s="46"/>
      <c r="AK29" s="108"/>
      <c r="AL29" s="62" t="s">
        <v>7</v>
      </c>
      <c r="AM29" s="62" t="s">
        <v>7</v>
      </c>
      <c r="AN29" s="62">
        <v>592</v>
      </c>
      <c r="AO29" s="62">
        <v>591</v>
      </c>
      <c r="AP29" s="62">
        <v>590</v>
      </c>
      <c r="AQ29" s="62">
        <v>589</v>
      </c>
      <c r="AR29" s="62">
        <v>588</v>
      </c>
      <c r="AS29" s="62">
        <v>587</v>
      </c>
      <c r="AT29" s="62" t="s">
        <v>7</v>
      </c>
      <c r="AU29" s="62" t="s">
        <v>7</v>
      </c>
      <c r="AV29" s="62" t="s">
        <v>7</v>
      </c>
      <c r="AW29" s="62" t="s">
        <v>7</v>
      </c>
      <c r="AX29" s="62" t="s">
        <v>7</v>
      </c>
      <c r="AY29" s="62" t="s">
        <v>7</v>
      </c>
      <c r="AZ29" s="62" t="s">
        <v>7</v>
      </c>
      <c r="BA29" s="62" t="s">
        <v>7</v>
      </c>
      <c r="BB29" s="62" t="s">
        <v>7</v>
      </c>
      <c r="BC29" s="62" t="s">
        <v>7</v>
      </c>
      <c r="BD29" s="62" t="s">
        <v>7</v>
      </c>
      <c r="BE29" s="62">
        <v>584</v>
      </c>
      <c r="BF29" s="62">
        <v>584</v>
      </c>
      <c r="BG29" s="62" t="s">
        <v>7</v>
      </c>
      <c r="BH29" s="62" t="s">
        <v>7</v>
      </c>
      <c r="BI29" s="62" t="s">
        <v>7</v>
      </c>
      <c r="BJ29" s="62" t="s">
        <v>7</v>
      </c>
      <c r="BK29" s="62">
        <v>590</v>
      </c>
      <c r="BL29" s="62">
        <v>585</v>
      </c>
      <c r="BM29" s="62">
        <v>591</v>
      </c>
      <c r="BN29" s="62">
        <v>583</v>
      </c>
      <c r="BO29" s="62" t="s">
        <v>7</v>
      </c>
      <c r="BP29" s="62" t="s">
        <v>7</v>
      </c>
      <c r="BQ29" s="62" t="s">
        <v>7</v>
      </c>
      <c r="BR29" s="62" t="s">
        <v>7</v>
      </c>
      <c r="BS29" s="62" t="s">
        <v>7</v>
      </c>
      <c r="BT29" s="62" t="s">
        <v>7</v>
      </c>
      <c r="BU29" s="62" t="s">
        <v>7</v>
      </c>
      <c r="BV29" s="62" t="s">
        <v>7</v>
      </c>
      <c r="BW29" s="62" t="s">
        <v>7</v>
      </c>
      <c r="BX29" s="62" t="s">
        <v>7</v>
      </c>
      <c r="BY29" s="62">
        <v>586</v>
      </c>
      <c r="BZ29" s="62">
        <v>592</v>
      </c>
      <c r="CA29" s="62" t="s">
        <v>7</v>
      </c>
      <c r="CB29" s="62" t="s">
        <v>7</v>
      </c>
      <c r="CC29" s="62">
        <v>578</v>
      </c>
      <c r="CD29" s="62" t="s">
        <v>7</v>
      </c>
      <c r="CE29" s="62" t="s">
        <v>7</v>
      </c>
      <c r="CF29" s="62" t="s">
        <v>7</v>
      </c>
      <c r="CG29" s="62" t="s">
        <v>7</v>
      </c>
      <c r="CH29" s="62" t="s">
        <v>7</v>
      </c>
      <c r="CI29" s="62" t="s">
        <v>7</v>
      </c>
      <c r="CJ29" s="62" t="s">
        <v>7</v>
      </c>
      <c r="CK29" s="117"/>
      <c r="CL29" s="60" t="str">
        <f>IF(AD29="Athlete Name","",AD29)</f>
        <v>Ivan Roe</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24"/>
        <v>5</v>
      </c>
      <c r="D33" s="47" t="str">
        <f t="shared" si="24"/>
        <v>Levi Clark</v>
      </c>
      <c r="E33" s="60"/>
      <c r="F33" s="1">
        <f>IF(COUNT(AL33:CJ33)=0,"", COUNT(AL33:CJ33))</f>
        <v>14</v>
      </c>
      <c r="G33" s="46">
        <f t="shared" ref="G33" si="38">_xlfn.IFS(F33="","",F33=1,1,F33=2,2,F33=3,3,F33=4,4,F33=5,5,F33&gt;5,5)</f>
        <v>5</v>
      </c>
      <c r="I33" s="61"/>
      <c r="J33" s="108" t="s">
        <v>7</v>
      </c>
      <c r="K33" s="45">
        <f>IFERROR(LARGE((AL33:CJ33),1),"")</f>
        <v>585</v>
      </c>
      <c r="L33" s="1">
        <f>IFERROR(LARGE((AL33:CJ33),2),"")</f>
        <v>583</v>
      </c>
      <c r="M33" s="1">
        <f>IFERROR(LARGE((AL33:CJ33),3),"")</f>
        <v>582</v>
      </c>
      <c r="N33" s="1">
        <f>IFERROR(LARGE((AL33:CJ33),4),"")</f>
        <v>582</v>
      </c>
      <c r="O33" s="46">
        <f>IFERROR(LARGE((AL33:CJ33),5),"")</f>
        <v>580</v>
      </c>
      <c r="P33" s="1"/>
      <c r="Q33" s="56">
        <f t="shared" si="10"/>
        <v>582.4</v>
      </c>
      <c r="R33" s="57" t="str">
        <f t="shared" si="11"/>
        <v/>
      </c>
      <c r="T33" s="5">
        <f t="shared" ref="T33" si="39">IF(U33="","",1)</f>
        <v>1</v>
      </c>
      <c r="U33" s="4">
        <f t="shared" ref="U33" si="40">IF(SUM(Q33:R33)=0,"",SUM(Q33:R33))</f>
        <v>582.4</v>
      </c>
      <c r="V33" s="6">
        <f t="shared" ref="V33" si="41">IF(U33="","",1)</f>
        <v>1</v>
      </c>
      <c r="X33" s="60" t="str">
        <f t="shared" si="5"/>
        <v>Levi Clark</v>
      </c>
      <c r="Y33" s="46"/>
      <c r="Z33" s="76"/>
      <c r="AB33" s="82"/>
      <c r="AC33" s="45">
        <v>5</v>
      </c>
      <c r="AD33" s="60" t="s">
        <v>141</v>
      </c>
      <c r="AF33" s="45"/>
      <c r="AG33" s="1"/>
      <c r="AH33" s="1"/>
      <c r="AI33" s="1"/>
      <c r="AJ33" s="46"/>
      <c r="AK33" s="108"/>
      <c r="AL33" s="62" t="s">
        <v>7</v>
      </c>
      <c r="AM33" s="62" t="s">
        <v>7</v>
      </c>
      <c r="AN33" s="62">
        <v>582</v>
      </c>
      <c r="AO33" s="62">
        <v>582</v>
      </c>
      <c r="AP33" s="62">
        <v>579</v>
      </c>
      <c r="AQ33" s="62">
        <v>576</v>
      </c>
      <c r="AR33" s="62">
        <v>575</v>
      </c>
      <c r="AS33" s="62">
        <v>573</v>
      </c>
      <c r="AT33" s="62" t="s">
        <v>7</v>
      </c>
      <c r="AU33" s="62">
        <v>575</v>
      </c>
      <c r="AV33" s="62" t="s">
        <v>7</v>
      </c>
      <c r="AW33" s="62" t="s">
        <v>7</v>
      </c>
      <c r="AX33" s="62" t="s">
        <v>7</v>
      </c>
      <c r="AY33" s="62" t="s">
        <v>7</v>
      </c>
      <c r="AZ33" s="62" t="s">
        <v>7</v>
      </c>
      <c r="BA33" s="62" t="s">
        <v>7</v>
      </c>
      <c r="BB33" s="62" t="s">
        <v>7</v>
      </c>
      <c r="BC33" s="62" t="s">
        <v>7</v>
      </c>
      <c r="BD33" s="62">
        <v>585</v>
      </c>
      <c r="BE33" s="62" t="s">
        <v>7</v>
      </c>
      <c r="BF33" s="62" t="s">
        <v>7</v>
      </c>
      <c r="BG33" s="62" t="s">
        <v>7</v>
      </c>
      <c r="BH33" s="62" t="s">
        <v>7</v>
      </c>
      <c r="BI33" s="62" t="s">
        <v>7</v>
      </c>
      <c r="BJ33" s="62">
        <v>573</v>
      </c>
      <c r="BK33" s="62">
        <v>583</v>
      </c>
      <c r="BL33" s="62">
        <v>579</v>
      </c>
      <c r="BM33" s="62" t="s">
        <v>7</v>
      </c>
      <c r="BN33" s="62" t="s">
        <v>7</v>
      </c>
      <c r="BO33" s="62" t="s">
        <v>7</v>
      </c>
      <c r="BP33" s="62" t="s">
        <v>7</v>
      </c>
      <c r="BQ33" s="62" t="s">
        <v>7</v>
      </c>
      <c r="BR33" s="62" t="s">
        <v>7</v>
      </c>
      <c r="BS33" s="62" t="s">
        <v>7</v>
      </c>
      <c r="BT33" s="62" t="s">
        <v>7</v>
      </c>
      <c r="BU33" s="62" t="s">
        <v>7</v>
      </c>
      <c r="BV33" s="62" t="s">
        <v>7</v>
      </c>
      <c r="BW33" s="62" t="s">
        <v>7</v>
      </c>
      <c r="BX33" s="62" t="s">
        <v>7</v>
      </c>
      <c r="BY33" s="62">
        <v>580</v>
      </c>
      <c r="BZ33" s="62">
        <v>566</v>
      </c>
      <c r="CA33" s="62" t="s">
        <v>7</v>
      </c>
      <c r="CB33" s="62" t="s">
        <v>7</v>
      </c>
      <c r="CC33" s="62">
        <v>576</v>
      </c>
      <c r="CD33" s="62" t="s">
        <v>7</v>
      </c>
      <c r="CE33" s="62" t="s">
        <v>7</v>
      </c>
      <c r="CF33" s="62" t="s">
        <v>7</v>
      </c>
      <c r="CG33" s="62" t="s">
        <v>7</v>
      </c>
      <c r="CH33" s="62" t="s">
        <v>7</v>
      </c>
      <c r="CI33" s="62" t="s">
        <v>7</v>
      </c>
      <c r="CJ33" s="62" t="s">
        <v>7</v>
      </c>
      <c r="CK33" s="117"/>
      <c r="CL33" s="60" t="str">
        <f>IF(AD33="Athlete Name","",AD33)</f>
        <v>Levi Clark</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24"/>
        <v>6</v>
      </c>
      <c r="D37" s="47" t="str">
        <f t="shared" si="24"/>
        <v>Lucas Kozeniesky</v>
      </c>
      <c r="E37" s="60"/>
      <c r="F37" s="1">
        <f>IF(COUNT(AL37:CJ37)=0,"", COUNT(AL37:CJ37))</f>
        <v>14</v>
      </c>
      <c r="G37" s="46">
        <f t="shared" ref="G37" si="51">_xlfn.IFS(F37="","",F37=1,1,F37=2,2,F37=3,3,F37=4,4,F37=5,5,F37&gt;5,5)</f>
        <v>5</v>
      </c>
      <c r="I37" s="61"/>
      <c r="J37" s="108" t="s">
        <v>7</v>
      </c>
      <c r="K37" s="45">
        <f>IFERROR(LARGE((AL37:CJ37),1),"")</f>
        <v>592</v>
      </c>
      <c r="L37" s="1">
        <f>IFERROR(LARGE((AL37:CJ37),2),"")</f>
        <v>592</v>
      </c>
      <c r="M37" s="1">
        <f>IFERROR(LARGE((AL37:CJ37),3),"")</f>
        <v>588</v>
      </c>
      <c r="N37" s="1">
        <f>IFERROR(LARGE((AL37:CJ37),4),"")</f>
        <v>588</v>
      </c>
      <c r="O37" s="46">
        <f>IFERROR(LARGE((AL37:CJ37),5),"")</f>
        <v>588</v>
      </c>
      <c r="P37" s="1"/>
      <c r="Q37" s="56">
        <f t="shared" si="10"/>
        <v>589.6</v>
      </c>
      <c r="R37" s="57" t="str">
        <f t="shared" si="11"/>
        <v/>
      </c>
      <c r="T37" s="5">
        <f t="shared" ref="T37" si="52">IF(U37="","",1)</f>
        <v>1</v>
      </c>
      <c r="U37" s="4">
        <f t="shared" ref="U37" si="53">IF(SUM(Q37:R37)=0,"",SUM(Q37:R37))</f>
        <v>589.6</v>
      </c>
      <c r="V37" s="6">
        <f t="shared" ref="V37" si="54">IF(U37="","",1)</f>
        <v>1</v>
      </c>
      <c r="X37" s="60" t="str">
        <f t="shared" si="5"/>
        <v>Lucas Kozeniesky</v>
      </c>
      <c r="Y37" s="46"/>
      <c r="Z37" s="76"/>
      <c r="AB37" s="82"/>
      <c r="AC37" s="45">
        <v>6</v>
      </c>
      <c r="AD37" s="60" t="s">
        <v>135</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v>578</v>
      </c>
      <c r="AX37" s="62" t="s">
        <v>7</v>
      </c>
      <c r="AY37" s="62" t="s">
        <v>7</v>
      </c>
      <c r="AZ37" s="62" t="s">
        <v>7</v>
      </c>
      <c r="BA37" s="62" t="s">
        <v>7</v>
      </c>
      <c r="BB37" s="62">
        <v>582</v>
      </c>
      <c r="BC37" s="62">
        <v>587</v>
      </c>
      <c r="BD37" s="62" t="s">
        <v>7</v>
      </c>
      <c r="BE37" s="62" t="s">
        <v>7</v>
      </c>
      <c r="BF37" s="62" t="s">
        <v>7</v>
      </c>
      <c r="BG37" s="62" t="s">
        <v>7</v>
      </c>
      <c r="BH37" s="62" t="s">
        <v>7</v>
      </c>
      <c r="BI37" s="62" t="s">
        <v>7</v>
      </c>
      <c r="BJ37" s="62" t="s">
        <v>7</v>
      </c>
      <c r="BK37" s="62">
        <v>581</v>
      </c>
      <c r="BL37" s="62">
        <v>582</v>
      </c>
      <c r="BM37" s="62">
        <v>592</v>
      </c>
      <c r="BN37" s="62">
        <v>588</v>
      </c>
      <c r="BO37" s="62" t="s">
        <v>7</v>
      </c>
      <c r="BP37" s="62" t="s">
        <v>7</v>
      </c>
      <c r="BQ37" s="62" t="s">
        <v>7</v>
      </c>
      <c r="BR37" s="62">
        <v>578</v>
      </c>
      <c r="BS37" s="62">
        <v>575</v>
      </c>
      <c r="BT37" s="62" t="s">
        <v>7</v>
      </c>
      <c r="BU37" s="62" t="s">
        <v>7</v>
      </c>
      <c r="BV37" s="62" t="s">
        <v>7</v>
      </c>
      <c r="BW37" s="62" t="s">
        <v>7</v>
      </c>
      <c r="BX37" s="62" t="s">
        <v>7</v>
      </c>
      <c r="BY37" s="62">
        <v>575</v>
      </c>
      <c r="BZ37" s="62">
        <v>588</v>
      </c>
      <c r="CA37" s="62" t="s">
        <v>7</v>
      </c>
      <c r="CB37" s="62">
        <v>588</v>
      </c>
      <c r="CC37" s="62">
        <v>584</v>
      </c>
      <c r="CD37" s="62">
        <v>592</v>
      </c>
      <c r="CE37" s="62" t="s">
        <v>7</v>
      </c>
      <c r="CF37" s="62" t="s">
        <v>7</v>
      </c>
      <c r="CG37" s="62" t="s">
        <v>7</v>
      </c>
      <c r="CH37" s="62" t="s">
        <v>7</v>
      </c>
      <c r="CI37" s="62" t="s">
        <v>7</v>
      </c>
      <c r="CJ37" s="62" t="s">
        <v>7</v>
      </c>
      <c r="CK37" s="117"/>
      <c r="CL37" s="60" t="str">
        <f>IF(AD37="Athlete Name","",AD37)</f>
        <v>Lucas Kozeniesky</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24"/>
        <v>7</v>
      </c>
      <c r="D41" s="47" t="str">
        <f t="shared" si="24"/>
        <v>Brandon Muske</v>
      </c>
      <c r="E41" s="60"/>
      <c r="F41" s="1">
        <f>IF(COUNT(AL41:CJ41)=0,"", COUNT(AL41:CJ41))</f>
        <v>7</v>
      </c>
      <c r="G41" s="46">
        <f t="shared" ref="G41" si="64">_xlfn.IFS(F41="","",F41=1,1,F41=2,2,F41=3,3,F41=4,4,F41=5,5,F41&gt;5,5)</f>
        <v>5</v>
      </c>
      <c r="I41" s="61"/>
      <c r="J41" s="108" t="s">
        <v>7</v>
      </c>
      <c r="K41" s="45">
        <f>IFERROR(LARGE((AL41:CJ41),1),"")</f>
        <v>586</v>
      </c>
      <c r="L41" s="1">
        <f>IFERROR(LARGE((AL41:CJ41),2),"")</f>
        <v>584</v>
      </c>
      <c r="M41" s="1">
        <f>IFERROR(LARGE((AL41:CJ41),3),"")</f>
        <v>583</v>
      </c>
      <c r="N41" s="1">
        <f>IFERROR(LARGE((AL41:CJ41),4),"")</f>
        <v>579</v>
      </c>
      <c r="O41" s="46">
        <f>IFERROR(LARGE((AL41:CJ41),5),"")</f>
        <v>576</v>
      </c>
      <c r="P41" s="1"/>
      <c r="Q41" s="56">
        <f t="shared" si="10"/>
        <v>581.6</v>
      </c>
      <c r="R41" s="57" t="str">
        <f t="shared" si="11"/>
        <v/>
      </c>
      <c r="T41" s="5">
        <f t="shared" ref="T41" si="65">IF(U41="","",1)</f>
        <v>1</v>
      </c>
      <c r="U41" s="4">
        <f t="shared" ref="U41" si="66">IF(SUM(Q41:R41)=0,"",SUM(Q41:R41))</f>
        <v>581.6</v>
      </c>
      <c r="V41" s="6">
        <f t="shared" ref="V41" si="67">IF(U41="","",1)</f>
        <v>1</v>
      </c>
      <c r="X41" s="60" t="str">
        <f t="shared" si="5"/>
        <v>Brandon Muske</v>
      </c>
      <c r="Y41" s="46"/>
      <c r="Z41" s="76"/>
      <c r="AB41" s="82"/>
      <c r="AC41" s="45">
        <v>7</v>
      </c>
      <c r="AD41" s="60" t="s">
        <v>140</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v>571</v>
      </c>
      <c r="BL41" s="62">
        <v>586</v>
      </c>
      <c r="BM41" s="62" t="s">
        <v>7</v>
      </c>
      <c r="BN41" s="62" t="s">
        <v>7</v>
      </c>
      <c r="BO41" s="62">
        <v>566</v>
      </c>
      <c r="BP41" s="62">
        <v>579</v>
      </c>
      <c r="BQ41" s="62" t="s">
        <v>7</v>
      </c>
      <c r="BR41" s="62" t="s">
        <v>7</v>
      </c>
      <c r="BS41" s="62" t="s">
        <v>7</v>
      </c>
      <c r="BT41" s="62" t="s">
        <v>7</v>
      </c>
      <c r="BU41" s="62" t="s">
        <v>7</v>
      </c>
      <c r="BV41" s="62" t="s">
        <v>7</v>
      </c>
      <c r="BW41" s="62" t="s">
        <v>7</v>
      </c>
      <c r="BX41" s="62" t="s">
        <v>7</v>
      </c>
      <c r="BY41" s="62">
        <v>584</v>
      </c>
      <c r="BZ41" s="62">
        <v>583</v>
      </c>
      <c r="CA41" s="62" t="s">
        <v>7</v>
      </c>
      <c r="CB41" s="62" t="s">
        <v>7</v>
      </c>
      <c r="CC41" s="62">
        <v>576</v>
      </c>
      <c r="CD41" s="62" t="s">
        <v>7</v>
      </c>
      <c r="CE41" s="62" t="s">
        <v>7</v>
      </c>
      <c r="CF41" s="62" t="s">
        <v>7</v>
      </c>
      <c r="CG41" s="62" t="s">
        <v>7</v>
      </c>
      <c r="CH41" s="62" t="s">
        <v>7</v>
      </c>
      <c r="CI41" s="62" t="s">
        <v>7</v>
      </c>
      <c r="CJ41" s="62" t="s">
        <v>7</v>
      </c>
      <c r="CK41" s="117"/>
      <c r="CL41" s="60" t="str">
        <f>IF(AD41="Athlete Name","",AD41)</f>
        <v>Brandon Muske</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5"/>
      <c r="CK44" s="117"/>
      <c r="CL44" s="134"/>
      <c r="CM44" s="46"/>
      <c r="CN44" s="88"/>
    </row>
    <row r="45" spans="2:92" x14ac:dyDescent="0.35">
      <c r="B45" s="71"/>
      <c r="C45" s="327">
        <f t="shared" si="24"/>
        <v>8</v>
      </c>
      <c r="D45" s="47" t="str">
        <f t="shared" si="24"/>
        <v>Braden Peiser</v>
      </c>
      <c r="E45" s="60"/>
      <c r="F45" s="1">
        <f>IF(COUNT(AL45:CJ45)=0,"", COUNT(AL45:CJ45))</f>
        <v>20</v>
      </c>
      <c r="G45" s="46">
        <f t="shared" ref="G45" si="77">_xlfn.IFS(F45="","",F45=1,1,F45=2,2,F45=3,3,F45=4,4,F45=5,5,F45&gt;5,5)</f>
        <v>5</v>
      </c>
      <c r="I45" s="61"/>
      <c r="J45" s="108" t="s">
        <v>7</v>
      </c>
      <c r="K45" s="45">
        <f>IFERROR(LARGE((AL45:CJ45),1),"")</f>
        <v>592</v>
      </c>
      <c r="L45" s="1">
        <f>IFERROR(LARGE((AL45:CJ45),2),"")</f>
        <v>590</v>
      </c>
      <c r="M45" s="1">
        <f>IFERROR(LARGE((AL45:CJ45),3),"")</f>
        <v>590</v>
      </c>
      <c r="N45" s="1">
        <f>IFERROR(LARGE((AL45:CJ45),4),"")</f>
        <v>590</v>
      </c>
      <c r="O45" s="46">
        <f>IFERROR(LARGE((AL45:CJ45),5),"")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171</v>
      </c>
      <c r="AF45" s="45"/>
      <c r="AG45" s="1"/>
      <c r="AH45" s="1"/>
      <c r="AI45" s="1"/>
      <c r="AJ45" s="46"/>
      <c r="AK45" s="108"/>
      <c r="AL45" s="62" t="s">
        <v>7</v>
      </c>
      <c r="AM45" s="62" t="s">
        <v>7</v>
      </c>
      <c r="AN45" s="62">
        <v>590</v>
      </c>
      <c r="AO45" s="62">
        <v>585</v>
      </c>
      <c r="AP45" s="62">
        <v>585</v>
      </c>
      <c r="AQ45" s="62">
        <v>584</v>
      </c>
      <c r="AR45" s="62">
        <v>583</v>
      </c>
      <c r="AS45" s="62">
        <v>579</v>
      </c>
      <c r="AT45" s="62" t="s">
        <v>7</v>
      </c>
      <c r="AU45" s="62">
        <v>582</v>
      </c>
      <c r="AV45" s="62">
        <v>584</v>
      </c>
      <c r="AW45" s="62" t="s">
        <v>7</v>
      </c>
      <c r="AX45" s="62" t="s">
        <v>7</v>
      </c>
      <c r="AY45" s="62" t="s">
        <v>7</v>
      </c>
      <c r="AZ45" s="62">
        <v>589</v>
      </c>
      <c r="BA45" s="62">
        <v>590</v>
      </c>
      <c r="BB45" s="62" t="s">
        <v>7</v>
      </c>
      <c r="BC45" s="62" t="s">
        <v>7</v>
      </c>
      <c r="BD45" s="62" t="s">
        <v>7</v>
      </c>
      <c r="BE45" s="62">
        <v>582</v>
      </c>
      <c r="BF45" s="62">
        <v>574</v>
      </c>
      <c r="BG45" s="62">
        <v>592</v>
      </c>
      <c r="BH45" s="62">
        <v>590</v>
      </c>
      <c r="BI45" s="62">
        <v>588</v>
      </c>
      <c r="BJ45" s="62" t="s">
        <v>7</v>
      </c>
      <c r="BK45" s="62">
        <v>573</v>
      </c>
      <c r="BL45" s="62">
        <v>586</v>
      </c>
      <c r="BM45" s="62" t="s">
        <v>7</v>
      </c>
      <c r="BN45" s="62" t="s">
        <v>7</v>
      </c>
      <c r="BO45" s="62" t="s">
        <v>7</v>
      </c>
      <c r="BP45" s="62" t="s">
        <v>7</v>
      </c>
      <c r="BQ45" s="62">
        <v>576</v>
      </c>
      <c r="BR45" s="62" t="s">
        <v>7</v>
      </c>
      <c r="BS45" s="62" t="s">
        <v>7</v>
      </c>
      <c r="BT45" s="62" t="s">
        <v>7</v>
      </c>
      <c r="BU45" s="62" t="s">
        <v>7</v>
      </c>
      <c r="BV45" s="62" t="s">
        <v>7</v>
      </c>
      <c r="BW45" s="62" t="s">
        <v>7</v>
      </c>
      <c r="BX45" s="62" t="s">
        <v>7</v>
      </c>
      <c r="BY45" s="62">
        <v>573</v>
      </c>
      <c r="BZ45" s="62">
        <v>580</v>
      </c>
      <c r="CA45" s="62" t="s">
        <v>7</v>
      </c>
      <c r="CB45" s="62" t="s">
        <v>7</v>
      </c>
      <c r="CC45" s="62" t="s">
        <v>7</v>
      </c>
      <c r="CD45" s="62" t="s">
        <v>7</v>
      </c>
      <c r="CE45" s="62" t="s">
        <v>7</v>
      </c>
      <c r="CF45" s="62" t="s">
        <v>7</v>
      </c>
      <c r="CG45" s="62" t="s">
        <v>7</v>
      </c>
      <c r="CH45" s="62" t="s">
        <v>7</v>
      </c>
      <c r="CI45" s="62" t="s">
        <v>7</v>
      </c>
      <c r="CJ45" s="62" t="s">
        <v>7</v>
      </c>
      <c r="CK45" s="117"/>
      <c r="CL45" s="60" t="str">
        <f>IF(AD45="Athlete Name","",AD45)</f>
        <v>Braden Peiser</v>
      </c>
      <c r="CM45" s="46">
        <v>8</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2"/>
      <c r="CK47" s="118"/>
      <c r="CL47" s="146"/>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2"/>
      <c r="CK48" s="117"/>
      <c r="CL48" s="149"/>
      <c r="CM48" s="46"/>
      <c r="CN48" s="88"/>
    </row>
    <row r="49" spans="2:92" x14ac:dyDescent="0.35">
      <c r="B49" s="71"/>
      <c r="C49" s="327">
        <f t="shared" si="24"/>
        <v>9</v>
      </c>
      <c r="D49" s="47" t="str">
        <f t="shared" si="24"/>
        <v>Scott Rockett</v>
      </c>
      <c r="E49" s="60"/>
      <c r="F49" s="1">
        <f>IF(COUNT(AL49:CJ49)=0,"", COUNT(AL49:CJ49))</f>
        <v>6</v>
      </c>
      <c r="G49" s="46">
        <f t="shared" ref="G49" si="90">_xlfn.IFS(F49="","",F49=1,1,F49=2,2,F49=3,3,F49=4,4,F49=5,5,F49&gt;5,5)</f>
        <v>5</v>
      </c>
      <c r="I49" s="61"/>
      <c r="J49" s="108" t="s">
        <v>7</v>
      </c>
      <c r="K49" s="45">
        <f>IFERROR(LARGE((AL49:CJ49),1),"")</f>
        <v>585</v>
      </c>
      <c r="L49" s="1">
        <f>IFERROR(LARGE((AL49:CJ49),2),"")</f>
        <v>584</v>
      </c>
      <c r="M49" s="1">
        <f>IFERROR(LARGE((AL49:CJ49),3),"")</f>
        <v>584</v>
      </c>
      <c r="N49" s="1">
        <f>IFERROR(LARGE((AL49:CJ49),4),"")</f>
        <v>582</v>
      </c>
      <c r="O49" s="46">
        <f>IFERROR(LARGE((AL49:CJ49),5),"")</f>
        <v>577</v>
      </c>
      <c r="P49" s="1"/>
      <c r="Q49" s="56">
        <f t="shared" si="10"/>
        <v>582.4</v>
      </c>
      <c r="R49" s="57" t="str">
        <f t="shared" si="11"/>
        <v/>
      </c>
      <c r="T49" s="5">
        <f t="shared" ref="T49" si="91">IF(U49="","",1)</f>
        <v>1</v>
      </c>
      <c r="U49" s="4">
        <f t="shared" ref="U49" si="92">IF(SUM(Q49:R49)=0,"",SUM(Q49:R49))</f>
        <v>582.4</v>
      </c>
      <c r="V49" s="6">
        <f t="shared" ref="V49" si="93">IF(U49="","",1)</f>
        <v>1</v>
      </c>
      <c r="X49" s="60" t="str">
        <f t="shared" si="5"/>
        <v>Scott Rockett</v>
      </c>
      <c r="Y49" s="46"/>
      <c r="Z49" s="76"/>
      <c r="AB49" s="82"/>
      <c r="AC49" s="45">
        <v>9</v>
      </c>
      <c r="AD49" s="60" t="s">
        <v>142</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v>585</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v>577</v>
      </c>
      <c r="BL49" s="62">
        <v>584</v>
      </c>
      <c r="BM49" s="62" t="s">
        <v>7</v>
      </c>
      <c r="BN49" s="62" t="s">
        <v>7</v>
      </c>
      <c r="BO49" s="62" t="s">
        <v>7</v>
      </c>
      <c r="BP49" s="62" t="s">
        <v>7</v>
      </c>
      <c r="BQ49" s="62" t="s">
        <v>7</v>
      </c>
      <c r="BR49" s="62" t="s">
        <v>7</v>
      </c>
      <c r="BS49" s="62" t="s">
        <v>7</v>
      </c>
      <c r="BT49" s="62">
        <v>584</v>
      </c>
      <c r="BU49" s="62" t="s">
        <v>7</v>
      </c>
      <c r="BV49" s="62" t="s">
        <v>7</v>
      </c>
      <c r="BW49" s="62" t="s">
        <v>7</v>
      </c>
      <c r="BX49" s="62" t="s">
        <v>7</v>
      </c>
      <c r="BY49" s="62">
        <v>576</v>
      </c>
      <c r="BZ49" s="62">
        <v>582</v>
      </c>
      <c r="CA49" s="62" t="s">
        <v>7</v>
      </c>
      <c r="CB49" s="62" t="s">
        <v>7</v>
      </c>
      <c r="CC49" s="62" t="s">
        <v>7</v>
      </c>
      <c r="CD49" s="62" t="s">
        <v>7</v>
      </c>
      <c r="CE49" s="62" t="s">
        <v>7</v>
      </c>
      <c r="CF49" s="62" t="s">
        <v>7</v>
      </c>
      <c r="CG49" s="62" t="s">
        <v>7</v>
      </c>
      <c r="CH49" s="62" t="s">
        <v>7</v>
      </c>
      <c r="CI49" s="62" t="s">
        <v>7</v>
      </c>
      <c r="CJ49" s="62" t="s">
        <v>7</v>
      </c>
      <c r="CK49" s="117"/>
      <c r="CL49" s="60" t="str">
        <f>IF(AD49="Athlete Name","",AD49)</f>
        <v>Scott Rockett</v>
      </c>
      <c r="CM49" s="46">
        <v>9</v>
      </c>
      <c r="CN49" s="88"/>
    </row>
    <row r="50" spans="2:92" x14ac:dyDescent="0.35">
      <c r="B50" s="71"/>
      <c r="C50" s="327"/>
      <c r="D50" s="47"/>
      <c r="E50" s="60"/>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6"/>
      <c r="CK51" s="118"/>
      <c r="CL51" s="158"/>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5"/>
      <c r="CK52" s="117"/>
      <c r="CL52" s="134"/>
      <c r="CM52" s="46"/>
      <c r="CN52" s="88"/>
    </row>
    <row r="53" spans="2:92" x14ac:dyDescent="0.35">
      <c r="B53" s="71"/>
      <c r="C53" s="327">
        <f t="shared" si="24"/>
        <v>10</v>
      </c>
      <c r="D53" s="47" t="str">
        <f t="shared" si="24"/>
        <v>Chance Cover</v>
      </c>
      <c r="E53" s="60"/>
      <c r="F53" s="1">
        <f>IF(COUNT(AL53:CJ53)=0,"", COUNT(AL53:CJ53))</f>
        <v>21</v>
      </c>
      <c r="G53" s="46">
        <f t="shared" ref="G53" si="103">_xlfn.IFS(F53="","",F53=1,1,F53=2,2,F53=3,3,F53=4,4,F53=5,5,F53&gt;5,5)</f>
        <v>5</v>
      </c>
      <c r="I53" s="61"/>
      <c r="J53" s="108" t="s">
        <v>7</v>
      </c>
      <c r="K53" s="45">
        <f>IFERROR(LARGE((AL53:CJ53),1),"")</f>
        <v>585</v>
      </c>
      <c r="L53" s="1">
        <f>IFERROR(LARGE((AL53:CJ53),2),"")</f>
        <v>584</v>
      </c>
      <c r="M53" s="1">
        <f>IFERROR(LARGE((AL53:CJ53),3),"")</f>
        <v>583</v>
      </c>
      <c r="N53" s="1">
        <f>IFERROR(LARGE((AL53:CJ53),4),"")</f>
        <v>582</v>
      </c>
      <c r="O53" s="46">
        <f>IFERROR(LARGE((AL53:CJ53),5),"")</f>
        <v>581</v>
      </c>
      <c r="P53" s="1"/>
      <c r="Q53" s="56">
        <f t="shared" si="10"/>
        <v>583</v>
      </c>
      <c r="R53" s="57" t="str">
        <f t="shared" si="11"/>
        <v/>
      </c>
      <c r="T53" s="5">
        <f t="shared" ref="T53" si="104">IF(U53="","",1)</f>
        <v>1</v>
      </c>
      <c r="U53" s="4">
        <f t="shared" ref="U53" si="105">IF(SUM(Q53:R53)=0,"",SUM(Q53:R53))</f>
        <v>583</v>
      </c>
      <c r="V53" s="6">
        <f t="shared" ref="V53" si="106">IF(U53="","",1)</f>
        <v>1</v>
      </c>
      <c r="X53" s="60" t="str">
        <f t="shared" si="5"/>
        <v>Chance Cover</v>
      </c>
      <c r="Y53" s="46"/>
      <c r="Z53" s="76"/>
      <c r="AB53" s="82"/>
      <c r="AC53" s="45">
        <v>10</v>
      </c>
      <c r="AD53" s="60" t="s">
        <v>172</v>
      </c>
      <c r="AF53" s="45"/>
      <c r="AG53" s="1"/>
      <c r="AH53" s="1"/>
      <c r="AI53" s="1"/>
      <c r="AJ53" s="46"/>
      <c r="AK53" s="108"/>
      <c r="AL53" s="62" t="s">
        <v>7</v>
      </c>
      <c r="AM53" s="62">
        <v>578</v>
      </c>
      <c r="AN53" s="62">
        <v>585</v>
      </c>
      <c r="AO53" s="62">
        <v>578</v>
      </c>
      <c r="AP53" s="62">
        <v>570</v>
      </c>
      <c r="AQ53" s="62">
        <v>569</v>
      </c>
      <c r="AR53" s="62">
        <v>568</v>
      </c>
      <c r="AS53" s="62">
        <v>568</v>
      </c>
      <c r="AT53" s="62" t="s">
        <v>7</v>
      </c>
      <c r="AU53" s="62" t="s">
        <v>7</v>
      </c>
      <c r="AV53" s="62">
        <v>582</v>
      </c>
      <c r="AW53" s="62" t="s">
        <v>7</v>
      </c>
      <c r="AX53" s="62" t="s">
        <v>7</v>
      </c>
      <c r="AY53" s="62" t="s">
        <v>7</v>
      </c>
      <c r="AZ53" s="62" t="s">
        <v>7</v>
      </c>
      <c r="BA53" s="62" t="s">
        <v>7</v>
      </c>
      <c r="BB53" s="62">
        <v>581</v>
      </c>
      <c r="BC53" s="62">
        <v>583</v>
      </c>
      <c r="BD53" s="62" t="s">
        <v>7</v>
      </c>
      <c r="BE53" s="62" t="s">
        <v>7</v>
      </c>
      <c r="BF53" s="62" t="s">
        <v>7</v>
      </c>
      <c r="BG53" s="62" t="s">
        <v>7</v>
      </c>
      <c r="BH53" s="62" t="s">
        <v>7</v>
      </c>
      <c r="BI53" s="62" t="s">
        <v>7</v>
      </c>
      <c r="BJ53" s="62" t="s">
        <v>7</v>
      </c>
      <c r="BK53" s="62">
        <v>579</v>
      </c>
      <c r="BL53" s="62">
        <v>578</v>
      </c>
      <c r="BM53" s="62" t="s">
        <v>7</v>
      </c>
      <c r="BN53" s="62" t="s">
        <v>7</v>
      </c>
      <c r="BO53" s="62" t="s">
        <v>7</v>
      </c>
      <c r="BP53" s="62" t="s">
        <v>7</v>
      </c>
      <c r="BQ53" s="62" t="s">
        <v>7</v>
      </c>
      <c r="BR53" s="62" t="s">
        <v>7</v>
      </c>
      <c r="BS53" s="62" t="s">
        <v>7</v>
      </c>
      <c r="BT53" s="62">
        <v>579</v>
      </c>
      <c r="BU53" s="62">
        <v>577</v>
      </c>
      <c r="BV53" s="62">
        <v>576</v>
      </c>
      <c r="BW53" s="62">
        <v>577</v>
      </c>
      <c r="BX53" s="62">
        <v>578</v>
      </c>
      <c r="BY53" s="62">
        <v>569</v>
      </c>
      <c r="BZ53" s="62">
        <v>577</v>
      </c>
      <c r="CA53" s="62">
        <v>572</v>
      </c>
      <c r="CB53" s="62" t="s">
        <v>7</v>
      </c>
      <c r="CC53" s="62" t="s">
        <v>7</v>
      </c>
      <c r="CD53" s="62">
        <v>584</v>
      </c>
      <c r="CE53" s="62" t="s">
        <v>7</v>
      </c>
      <c r="CF53" s="62" t="s">
        <v>7</v>
      </c>
      <c r="CG53" s="62" t="s">
        <v>7</v>
      </c>
      <c r="CH53" s="62" t="s">
        <v>7</v>
      </c>
      <c r="CI53" s="62" t="s">
        <v>7</v>
      </c>
      <c r="CJ53" s="62" t="s">
        <v>7</v>
      </c>
      <c r="CK53" s="117"/>
      <c r="CL53" s="60" t="str">
        <f>IF(AD53="Athlete Name","",AD53)</f>
        <v>Chance Cover</v>
      </c>
      <c r="CM53" s="46">
        <v>10</v>
      </c>
      <c r="CN53" s="88"/>
    </row>
    <row r="54" spans="2:92" x14ac:dyDescent="0.35">
      <c r="B54" s="71"/>
      <c r="C54" s="327"/>
      <c r="D54" s="47"/>
      <c r="E54" s="60"/>
      <c r="F54" s="45"/>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2"/>
      <c r="CK55" s="118"/>
      <c r="CL55" s="146"/>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2"/>
      <c r="CK56" s="117"/>
      <c r="CL56" s="149"/>
      <c r="CM56" s="46"/>
      <c r="CN56" s="88"/>
    </row>
    <row r="57" spans="2:92" x14ac:dyDescent="0.35">
      <c r="B57" s="71"/>
      <c r="C57" s="327">
        <f t="shared" si="24"/>
        <v>11</v>
      </c>
      <c r="D57" s="47" t="str">
        <f t="shared" si="24"/>
        <v>Peter Fiori</v>
      </c>
      <c r="E57" s="60"/>
      <c r="F57" s="1">
        <f>IF(COUNT(AL57:CJ57)=0,"", COUNT(AL57:CJ57))</f>
        <v>18</v>
      </c>
      <c r="G57" s="46">
        <f t="shared" ref="G57" si="116">_xlfn.IFS(F57="","",F57=1,1,F57=2,2,F57=3,3,F57=4,4,F57=5,5,F57&gt;5,5)</f>
        <v>5</v>
      </c>
      <c r="I57" s="61"/>
      <c r="J57" s="108" t="s">
        <v>7</v>
      </c>
      <c r="K57" s="45">
        <f>IFERROR(LARGE((AL57:CJ57),1),"")</f>
        <v>593</v>
      </c>
      <c r="L57" s="1">
        <f>IFERROR(LARGE((AL57:CJ57),2),"")</f>
        <v>588</v>
      </c>
      <c r="M57" s="1">
        <f>IFERROR(LARGE((AL57:CJ57),3),"")</f>
        <v>587</v>
      </c>
      <c r="N57" s="1">
        <f>IFERROR(LARGE((AL57:CJ57),4),"")</f>
        <v>586</v>
      </c>
      <c r="O57" s="46">
        <f>IFERROR(LARGE((AL57:CJ57),5),"")</f>
        <v>586</v>
      </c>
      <c r="P57" s="1"/>
      <c r="Q57" s="56">
        <f t="shared" si="10"/>
        <v>588</v>
      </c>
      <c r="R57" s="57" t="str">
        <f t="shared" si="11"/>
        <v/>
      </c>
      <c r="T57" s="5">
        <f t="shared" ref="T57" si="117">IF(U57="","",1)</f>
        <v>1</v>
      </c>
      <c r="U57" s="4">
        <f t="shared" ref="U57" si="118">IF(SUM(Q57:R57)=0,"",SUM(Q57:R57))</f>
        <v>588</v>
      </c>
      <c r="V57" s="6">
        <f t="shared" ref="V57" si="119">IF(U57="","",1)</f>
        <v>1</v>
      </c>
      <c r="X57" s="60" t="str">
        <f t="shared" si="5"/>
        <v>Peter Fiori</v>
      </c>
      <c r="Y57" s="46"/>
      <c r="Z57" s="76"/>
      <c r="AB57" s="82"/>
      <c r="AC57" s="45">
        <v>11</v>
      </c>
      <c r="AD57" s="60" t="s">
        <v>144</v>
      </c>
      <c r="AF57" s="45"/>
      <c r="AG57" s="1"/>
      <c r="AH57" s="1"/>
      <c r="AI57" s="1"/>
      <c r="AJ57" s="46"/>
      <c r="AK57" s="108"/>
      <c r="AL57" s="62" t="s">
        <v>7</v>
      </c>
      <c r="AM57" s="62" t="s">
        <v>7</v>
      </c>
      <c r="AN57" s="62">
        <v>581</v>
      </c>
      <c r="AO57" s="62">
        <v>580</v>
      </c>
      <c r="AP57" s="62">
        <v>579</v>
      </c>
      <c r="AQ57" s="62">
        <v>579</v>
      </c>
      <c r="AR57" s="62">
        <v>578</v>
      </c>
      <c r="AS57" s="62">
        <v>577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v>575</v>
      </c>
      <c r="BK57" s="62">
        <v>579</v>
      </c>
      <c r="BL57" s="62">
        <v>586</v>
      </c>
      <c r="BM57" s="62">
        <v>593</v>
      </c>
      <c r="BN57" s="62">
        <v>579</v>
      </c>
      <c r="BO57" s="62">
        <v>557</v>
      </c>
      <c r="BP57" s="62">
        <v>580</v>
      </c>
      <c r="BQ57" s="62" t="s">
        <v>7</v>
      </c>
      <c r="BR57" s="62" t="s">
        <v>7</v>
      </c>
      <c r="BS57" s="62" t="s">
        <v>7</v>
      </c>
      <c r="BT57" s="62" t="s">
        <v>7</v>
      </c>
      <c r="BU57" s="62" t="s">
        <v>7</v>
      </c>
      <c r="BV57" s="62" t="s">
        <v>7</v>
      </c>
      <c r="BW57" s="62">
        <v>582</v>
      </c>
      <c r="BX57" s="62">
        <v>586</v>
      </c>
      <c r="BY57" s="62">
        <v>581</v>
      </c>
      <c r="BZ57" s="62">
        <v>588</v>
      </c>
      <c r="CA57" s="62" t="s">
        <v>7</v>
      </c>
      <c r="CB57" s="62" t="s">
        <v>7</v>
      </c>
      <c r="CC57" s="62">
        <v>587</v>
      </c>
      <c r="CD57" s="62" t="s">
        <v>7</v>
      </c>
      <c r="CE57" s="62" t="s">
        <v>7</v>
      </c>
      <c r="CF57" s="62" t="s">
        <v>7</v>
      </c>
      <c r="CG57" s="62" t="s">
        <v>7</v>
      </c>
      <c r="CH57" s="62" t="s">
        <v>7</v>
      </c>
      <c r="CI57" s="62" t="s">
        <v>7</v>
      </c>
      <c r="CJ57" s="62" t="s">
        <v>7</v>
      </c>
      <c r="CK57" s="117"/>
      <c r="CL57" s="60" t="str">
        <f>IF(AD57="Athlete Name","",AD57)</f>
        <v>Peter Fiori</v>
      </c>
      <c r="CM57" s="46">
        <v>11</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c r="CK59" s="118"/>
      <c r="CL59" s="158"/>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5"/>
      <c r="CK60" s="117"/>
      <c r="CL60" s="134"/>
      <c r="CM60" s="46"/>
      <c r="CN60" s="88"/>
    </row>
    <row r="61" spans="2:92" x14ac:dyDescent="0.35">
      <c r="B61" s="71"/>
      <c r="C61" s="327">
        <f t="shared" si="24"/>
        <v>12</v>
      </c>
      <c r="D61" s="47" t="str">
        <f t="shared" si="24"/>
        <v>Jared Desrosiers</v>
      </c>
      <c r="E61" s="60"/>
      <c r="F61" s="1">
        <f>IF(COUNT(AL61:CJ61)=0,"", COUNT(AL61:CJ61))</f>
        <v>19</v>
      </c>
      <c r="G61" s="46">
        <f t="shared" ref="G61" si="129">_xlfn.IFS(F61="","",F61=1,1,F61=2,2,F61=3,3,F61=4,4,F61=5,5,F61&gt;5,5)</f>
        <v>5</v>
      </c>
      <c r="I61" s="61"/>
      <c r="J61" s="108" t="s">
        <v>7</v>
      </c>
      <c r="K61" s="45">
        <f>IFERROR(LARGE((AL61:CJ61),1),"")</f>
        <v>587</v>
      </c>
      <c r="L61" s="1">
        <f>IFERROR(LARGE((AL61:CJ61),2),"")</f>
        <v>586</v>
      </c>
      <c r="M61" s="1">
        <f>IFERROR(LARGE((AL61:CJ61),3),"")</f>
        <v>585</v>
      </c>
      <c r="N61" s="1">
        <f>IFERROR(LARGE((AL61:CJ61),4),"")</f>
        <v>585</v>
      </c>
      <c r="O61" s="46">
        <f>IFERROR(LARGE((AL61:CJ61),5),"")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177</v>
      </c>
      <c r="AF61" s="45"/>
      <c r="AG61" s="1"/>
      <c r="AH61" s="1"/>
      <c r="AI61" s="1"/>
      <c r="AJ61" s="46"/>
      <c r="AK61" s="108"/>
      <c r="AL61" s="62" t="s">
        <v>7</v>
      </c>
      <c r="AM61" s="62" t="s">
        <v>7</v>
      </c>
      <c r="AN61" s="62">
        <v>587</v>
      </c>
      <c r="AO61" s="62">
        <v>586</v>
      </c>
      <c r="AP61" s="62">
        <v>583</v>
      </c>
      <c r="AQ61" s="62">
        <v>581</v>
      </c>
      <c r="AR61" s="62">
        <v>580</v>
      </c>
      <c r="AS61" s="62">
        <v>578</v>
      </c>
      <c r="AT61" s="62">
        <v>573</v>
      </c>
      <c r="AU61" s="62" t="s">
        <v>7</v>
      </c>
      <c r="AV61" s="62" t="s">
        <v>7</v>
      </c>
      <c r="AW61" s="62" t="s">
        <v>7</v>
      </c>
      <c r="AX61" s="62" t="s">
        <v>7</v>
      </c>
      <c r="AY61" s="62" t="s">
        <v>7</v>
      </c>
      <c r="AZ61" s="62" t="s">
        <v>7</v>
      </c>
      <c r="BA61" s="62" t="s">
        <v>7</v>
      </c>
      <c r="BB61" s="62" t="s">
        <v>7</v>
      </c>
      <c r="BC61" s="62" t="s">
        <v>7</v>
      </c>
      <c r="BD61" s="62">
        <v>583</v>
      </c>
      <c r="BE61" s="62" t="s">
        <v>7</v>
      </c>
      <c r="BF61" s="62" t="s">
        <v>7</v>
      </c>
      <c r="BG61" s="62" t="s">
        <v>7</v>
      </c>
      <c r="BH61" s="62" t="s">
        <v>7</v>
      </c>
      <c r="BI61" s="62" t="s">
        <v>7</v>
      </c>
      <c r="BJ61" s="62">
        <v>573</v>
      </c>
      <c r="BK61" s="62">
        <v>583</v>
      </c>
      <c r="BL61" s="62">
        <v>585</v>
      </c>
      <c r="BM61" s="62">
        <v>583</v>
      </c>
      <c r="BN61" s="62">
        <v>585</v>
      </c>
      <c r="BO61" s="62">
        <v>577</v>
      </c>
      <c r="BP61" s="62">
        <v>577</v>
      </c>
      <c r="BQ61" s="62" t="s">
        <v>7</v>
      </c>
      <c r="BR61" s="62" t="s">
        <v>7</v>
      </c>
      <c r="BS61" s="62" t="s">
        <v>7</v>
      </c>
      <c r="BT61" s="62">
        <v>584</v>
      </c>
      <c r="BU61" s="62" t="s">
        <v>7</v>
      </c>
      <c r="BV61" s="62" t="s">
        <v>7</v>
      </c>
      <c r="BW61" s="62" t="s">
        <v>7</v>
      </c>
      <c r="BX61" s="62" t="s">
        <v>7</v>
      </c>
      <c r="BY61" s="62">
        <v>582</v>
      </c>
      <c r="BZ61" s="62">
        <v>584</v>
      </c>
      <c r="CA61" s="62" t="s">
        <v>7</v>
      </c>
      <c r="CB61" s="62" t="s">
        <v>7</v>
      </c>
      <c r="CC61" s="62">
        <v>574</v>
      </c>
      <c r="CD61" s="62" t="s">
        <v>7</v>
      </c>
      <c r="CE61" s="62" t="s">
        <v>7</v>
      </c>
      <c r="CF61" s="62" t="s">
        <v>7</v>
      </c>
      <c r="CG61" s="62" t="s">
        <v>7</v>
      </c>
      <c r="CH61" s="62" t="s">
        <v>7</v>
      </c>
      <c r="CI61" s="62" t="s">
        <v>7</v>
      </c>
      <c r="CJ61" s="62" t="s">
        <v>7</v>
      </c>
      <c r="CK61" s="117"/>
      <c r="CL61" s="60" t="str">
        <f>IF(AD61="Athlete Name","",AD61)</f>
        <v>Jared Desrosiers</v>
      </c>
      <c r="CM61" s="46">
        <v>12</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2"/>
      <c r="CK63" s="118"/>
      <c r="CL63" s="146"/>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2"/>
      <c r="CK64" s="117"/>
      <c r="CL64" s="149"/>
      <c r="CM64" s="46"/>
      <c r="CN64" s="88"/>
    </row>
    <row r="65" spans="2:92" x14ac:dyDescent="0.35">
      <c r="B65" s="71"/>
      <c r="C65" s="327">
        <f>IF(AC65="Athlete Name","",AC65)</f>
        <v>13</v>
      </c>
      <c r="D65" s="47" t="str">
        <f>IF(AD65="Athlete Name","",AD65)</f>
        <v>John Blanton</v>
      </c>
      <c r="E65" s="60"/>
      <c r="F65" s="1">
        <f>IF(COUNT(AL65:CJ65)=0,"", COUNT(AL65:CJ65))</f>
        <v>4</v>
      </c>
      <c r="G65" s="46">
        <f t="shared" ref="G65:G80" si="142">_xlfn.IFS(F65="","",F65=1,1,F65=2,2,F65=3,3,F65=4,4,F65=5,5,F65&gt;5,5)</f>
        <v>4</v>
      </c>
      <c r="I65" s="61"/>
      <c r="J65" s="108" t="s">
        <v>7</v>
      </c>
      <c r="K65" s="45">
        <f>IFERROR(LARGE((AL65:CJ65),1),"")</f>
        <v>574</v>
      </c>
      <c r="L65" s="1">
        <f>IFERROR(LARGE((AL65:CJ65),2),"")</f>
        <v>567</v>
      </c>
      <c r="M65" s="1">
        <f>IFERROR(LARGE((AL65:CJ65),3),"")</f>
        <v>567</v>
      </c>
      <c r="N65" s="1">
        <f>IFERROR(LARGE((AL65:CJ65),4),"")</f>
        <v>567</v>
      </c>
      <c r="O65" s="46" t="str">
        <f>IFERROR(LARGE((AL65:CJ65),5),"")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195</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v>574</v>
      </c>
      <c r="BA65" s="62">
        <v>567</v>
      </c>
      <c r="BB65" s="62" t="s">
        <v>7</v>
      </c>
      <c r="BC65" s="62" t="s">
        <v>7</v>
      </c>
      <c r="BD65" s="62" t="s">
        <v>7</v>
      </c>
      <c r="BE65" s="62" t="s">
        <v>7</v>
      </c>
      <c r="BF65" s="62" t="s">
        <v>7</v>
      </c>
      <c r="BG65" s="62" t="s">
        <v>7</v>
      </c>
      <c r="BH65" s="62" t="s">
        <v>7</v>
      </c>
      <c r="BI65" s="62" t="s">
        <v>7</v>
      </c>
      <c r="BJ65" s="62" t="s">
        <v>7</v>
      </c>
      <c r="BK65" s="62">
        <v>567</v>
      </c>
      <c r="BL65" s="62">
        <v>567</v>
      </c>
      <c r="BM65" s="62" t="s">
        <v>7</v>
      </c>
      <c r="BN65" s="62" t="s">
        <v>7</v>
      </c>
      <c r="BO65" s="62" t="s">
        <v>7</v>
      </c>
      <c r="BP65" s="62" t="s">
        <v>7</v>
      </c>
      <c r="BQ65" s="62" t="s">
        <v>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62" t="s">
        <v>7</v>
      </c>
      <c r="CH65" s="62" t="s">
        <v>7</v>
      </c>
      <c r="CI65" s="62" t="s">
        <v>7</v>
      </c>
      <c r="CJ65" s="62" t="s">
        <v>7</v>
      </c>
      <c r="CK65" s="117"/>
      <c r="CL65" s="60" t="str">
        <f>IF(AD65="Athlete Name","",AD65)</f>
        <v>John Blanton</v>
      </c>
      <c r="CM65" s="46">
        <v>15</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6"/>
      <c r="CK67" s="118"/>
      <c r="CL67" s="158"/>
      <c r="CM67" s="97"/>
      <c r="CN67" s="105"/>
    </row>
    <row r="68" spans="2:92" s="3" customFormat="1" x14ac:dyDescent="0.35">
      <c r="B68" s="74"/>
      <c r="C68" s="326"/>
      <c r="Q68" s="3" t="s">
        <v>6</v>
      </c>
      <c r="R68" s="3" t="s">
        <v>37</v>
      </c>
      <c r="Y68" s="66"/>
      <c r="Z68" s="75"/>
      <c r="AB68" s="83"/>
      <c r="AC68" s="58"/>
      <c r="AF68" s="3" t="s">
        <v>10</v>
      </c>
      <c r="AG68" s="3" t="s">
        <v>13</v>
      </c>
      <c r="AH68" s="3" t="s">
        <v>13</v>
      </c>
      <c r="AI68" s="3" t="s">
        <v>14</v>
      </c>
      <c r="AJ68" s="3" t="s">
        <v>16</v>
      </c>
      <c r="AM68" s="3">
        <f t="shared" ref="AM68:CJ68" si="152">AM13</f>
        <v>2022</v>
      </c>
      <c r="AN68" s="3">
        <f t="shared" si="152"/>
        <v>2023</v>
      </c>
      <c r="AO68" s="3">
        <f t="shared" si="152"/>
        <v>2023</v>
      </c>
      <c r="AP68" s="3">
        <f t="shared" si="152"/>
        <v>2023</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ref="BP68:BU68" si="153">BP13</f>
        <v>2023</v>
      </c>
      <c r="BQ68" s="3">
        <f t="shared" si="153"/>
        <v>2023</v>
      </c>
      <c r="BR68" s="3">
        <f t="shared" si="153"/>
        <v>2023</v>
      </c>
      <c r="BS68" s="3">
        <f t="shared" si="153"/>
        <v>2023</v>
      </c>
      <c r="BT68" s="3">
        <f t="shared" si="153"/>
        <v>2023</v>
      </c>
      <c r="BU68" s="3">
        <f t="shared" si="153"/>
        <v>2023</v>
      </c>
      <c r="BV68" s="3">
        <f t="shared" si="152"/>
        <v>2023</v>
      </c>
      <c r="BW68" s="3">
        <f t="shared" ref="BW68:CD68" si="154">BW13</f>
        <v>2023</v>
      </c>
      <c r="BX68" s="3">
        <f t="shared" ref="BX68" si="155">BX13</f>
        <v>2023</v>
      </c>
      <c r="BY68" s="3">
        <f t="shared" ref="BY68:BZ68" si="156">BY13</f>
        <v>2023</v>
      </c>
      <c r="BZ68" s="3">
        <f t="shared" si="156"/>
        <v>2023</v>
      </c>
      <c r="CA68" s="3">
        <f t="shared" si="154"/>
        <v>2023</v>
      </c>
      <c r="CB68" s="3">
        <f t="shared" ref="CB68:CC68" si="157">CB13</f>
        <v>2023</v>
      </c>
      <c r="CC68" s="3">
        <f t="shared" si="157"/>
        <v>2023</v>
      </c>
      <c r="CD68" s="3">
        <f t="shared" si="154"/>
        <v>2023</v>
      </c>
      <c r="CE68" s="3" t="str">
        <f t="shared" ref="CE68:CH68" si="158">CE13</f>
        <v>Year</v>
      </c>
      <c r="CF68" s="3" t="str">
        <f t="shared" si="158"/>
        <v>Year</v>
      </c>
      <c r="CG68" s="3" t="str">
        <f t="shared" si="158"/>
        <v>Year</v>
      </c>
      <c r="CH68" s="3" t="str">
        <f t="shared" si="158"/>
        <v>Year</v>
      </c>
      <c r="CI68" s="3" t="str">
        <f t="shared" si="152"/>
        <v>Year</v>
      </c>
      <c r="CJ68" s="3" t="str">
        <f t="shared" si="152"/>
        <v>Year</v>
      </c>
      <c r="CM68" s="66"/>
      <c r="CN68" s="89"/>
    </row>
    <row r="69" spans="2:92" s="3" customFormat="1" x14ac:dyDescent="0.35">
      <c r="B69" s="74"/>
      <c r="C69" s="326" t="s">
        <v>0</v>
      </c>
      <c r="F69" s="3" t="s">
        <v>2</v>
      </c>
      <c r="G69" s="3" t="s">
        <v>1</v>
      </c>
      <c r="I69" s="3" t="s">
        <v>13</v>
      </c>
      <c r="K69" s="347" t="s">
        <v>36</v>
      </c>
      <c r="L69" s="347"/>
      <c r="M69" s="347"/>
      <c r="N69" s="347"/>
      <c r="O69" s="347"/>
      <c r="Q69" s="3" t="s">
        <v>7</v>
      </c>
      <c r="R69" s="3" t="s">
        <v>8</v>
      </c>
      <c r="U69" s="3" t="s">
        <v>4</v>
      </c>
      <c r="Y69" s="66"/>
      <c r="Z69" s="75"/>
      <c r="AB69" s="83"/>
      <c r="AC69" s="58" t="s">
        <v>0</v>
      </c>
      <c r="AF69" s="3" t="s">
        <v>11</v>
      </c>
      <c r="AG69" s="3" t="s">
        <v>51</v>
      </c>
      <c r="AH69" s="3" t="s">
        <v>4</v>
      </c>
      <c r="AI69" s="3" t="s">
        <v>15</v>
      </c>
      <c r="AJ69" s="3" t="s">
        <v>7</v>
      </c>
      <c r="AM69" s="3" t="str">
        <f t="shared" ref="AM69:CJ69" si="159">AM14</f>
        <v>December</v>
      </c>
      <c r="AN69" s="3" t="str">
        <f t="shared" si="159"/>
        <v>January</v>
      </c>
      <c r="AO69" s="3" t="str">
        <f t="shared" si="159"/>
        <v>January</v>
      </c>
      <c r="AP69" s="3" t="str">
        <f t="shared" si="159"/>
        <v>January</v>
      </c>
      <c r="AQ69" s="3" t="str">
        <f t="shared" si="159"/>
        <v>January</v>
      </c>
      <c r="AR69" s="3" t="str">
        <f t="shared" si="159"/>
        <v>January</v>
      </c>
      <c r="AS69" s="3" t="str">
        <f t="shared" si="159"/>
        <v>January</v>
      </c>
      <c r="AT69" s="3" t="str">
        <f t="shared" si="159"/>
        <v>January</v>
      </c>
      <c r="AU69" s="3" t="str">
        <f t="shared" si="159"/>
        <v>February</v>
      </c>
      <c r="AV69" s="3" t="str">
        <f t="shared" si="159"/>
        <v>March</v>
      </c>
      <c r="AW69" s="3" t="str">
        <f t="shared" si="159"/>
        <v>March</v>
      </c>
      <c r="AX69" s="3" t="str">
        <f t="shared" si="159"/>
        <v>April</v>
      </c>
      <c r="AY69" s="3" t="str">
        <f t="shared" si="159"/>
        <v>April</v>
      </c>
      <c r="AZ69" s="3" t="str">
        <f t="shared" si="159"/>
        <v>April</v>
      </c>
      <c r="BA69" s="3" t="str">
        <f t="shared" si="159"/>
        <v>April</v>
      </c>
      <c r="BB69" s="3" t="str">
        <f t="shared" si="159"/>
        <v>April</v>
      </c>
      <c r="BC69" s="3" t="str">
        <f t="shared" si="159"/>
        <v>May</v>
      </c>
      <c r="BD69" s="3" t="str">
        <f t="shared" si="159"/>
        <v>May</v>
      </c>
      <c r="BE69" s="3" t="str">
        <f t="shared" si="159"/>
        <v>May</v>
      </c>
      <c r="BF69" s="3" t="str">
        <f t="shared" si="159"/>
        <v>May</v>
      </c>
      <c r="BG69" s="3" t="str">
        <f t="shared" si="159"/>
        <v xml:space="preserve">May </v>
      </c>
      <c r="BH69" s="3" t="str">
        <f t="shared" si="159"/>
        <v xml:space="preserve">May </v>
      </c>
      <c r="BI69" s="3" t="str">
        <f t="shared" si="159"/>
        <v xml:space="preserve">May </v>
      </c>
      <c r="BJ69" s="3" t="str">
        <f t="shared" si="159"/>
        <v>June</v>
      </c>
      <c r="BK69" s="3" t="str">
        <f t="shared" si="159"/>
        <v>June</v>
      </c>
      <c r="BL69" s="3" t="str">
        <f t="shared" si="159"/>
        <v>June</v>
      </c>
      <c r="BM69" s="3" t="str">
        <f t="shared" si="159"/>
        <v>July</v>
      </c>
      <c r="BN69" s="3" t="str">
        <f t="shared" si="159"/>
        <v>July</v>
      </c>
      <c r="BO69" s="3" t="str">
        <f t="shared" si="159"/>
        <v>July</v>
      </c>
      <c r="BP69" s="3" t="str">
        <f t="shared" ref="BP69:BU69" si="160">BP14</f>
        <v>July</v>
      </c>
      <c r="BQ69" s="3" t="str">
        <f t="shared" si="160"/>
        <v>July</v>
      </c>
      <c r="BR69" s="3" t="str">
        <f t="shared" si="160"/>
        <v>August</v>
      </c>
      <c r="BS69" s="3" t="str">
        <f t="shared" si="160"/>
        <v>August</v>
      </c>
      <c r="BT69" s="3" t="str">
        <f t="shared" si="160"/>
        <v>Aug</v>
      </c>
      <c r="BU69" s="3" t="str">
        <f t="shared" si="160"/>
        <v>Aug</v>
      </c>
      <c r="BV69" s="3" t="str">
        <f t="shared" si="159"/>
        <v>Aug</v>
      </c>
      <c r="BW69" s="3" t="str">
        <f t="shared" ref="BW69:CD69" si="161">BW14</f>
        <v>Sept</v>
      </c>
      <c r="BX69" s="3" t="str">
        <f t="shared" ref="BX69" si="162">BX14</f>
        <v>Sept</v>
      </c>
      <c r="BY69" s="3" t="str">
        <f t="shared" ref="BY69:BZ69" si="163">BY14</f>
        <v>Sept</v>
      </c>
      <c r="BZ69" s="3" t="str">
        <f t="shared" si="163"/>
        <v>Sept</v>
      </c>
      <c r="CA69" s="3" t="str">
        <f t="shared" si="161"/>
        <v>Oct</v>
      </c>
      <c r="CB69" s="3" t="str">
        <f t="shared" ref="CB69:CC69" si="164">CB14</f>
        <v>Oct</v>
      </c>
      <c r="CC69" s="3" t="str">
        <f t="shared" si="164"/>
        <v>Nov</v>
      </c>
      <c r="CD69" s="3" t="str">
        <f t="shared" si="161"/>
        <v>Nov</v>
      </c>
      <c r="CE69" s="3" t="str">
        <f t="shared" ref="CE69:CH69" si="165">CE14</f>
        <v>Month</v>
      </c>
      <c r="CF69" s="3" t="str">
        <f t="shared" si="165"/>
        <v>Month</v>
      </c>
      <c r="CG69" s="3" t="str">
        <f t="shared" si="165"/>
        <v>Month</v>
      </c>
      <c r="CH69" s="3" t="str">
        <f t="shared" si="165"/>
        <v>Month</v>
      </c>
      <c r="CI69" s="3" t="str">
        <f t="shared" si="159"/>
        <v>Month</v>
      </c>
      <c r="CJ69" s="3" t="str">
        <f t="shared" si="159"/>
        <v>Month</v>
      </c>
      <c r="CM69" s="66" t="s">
        <v>0</v>
      </c>
      <c r="CN69" s="89"/>
    </row>
    <row r="70" spans="2:92" s="3" customFormat="1" ht="15" thickBot="1" x14ac:dyDescent="0.4">
      <c r="B70" s="74"/>
      <c r="C70" s="326"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J70" si="166">AM15</f>
        <v>OTC PTO</v>
      </c>
      <c r="AN70" s="41" t="str">
        <f t="shared" si="166"/>
        <v>Eley Open 1</v>
      </c>
      <c r="AO70" s="41" t="str">
        <f t="shared" si="166"/>
        <v>Eley Open 2</v>
      </c>
      <c r="AP70" s="41" t="str">
        <f t="shared" si="166"/>
        <v>Eley Open 3</v>
      </c>
      <c r="AQ70" s="41" t="str">
        <f t="shared" si="166"/>
        <v>Eley Open 4</v>
      </c>
      <c r="AR70" s="41" t="str">
        <f t="shared" si="166"/>
        <v>Eley Open 5</v>
      </c>
      <c r="AS70" s="41" t="str">
        <f t="shared" si="166"/>
        <v>Eley Open 6</v>
      </c>
      <c r="AT70" s="41" t="str">
        <f t="shared" si="166"/>
        <v>Eley Open 7</v>
      </c>
      <c r="AU70" s="41" t="str">
        <f t="shared" si="166"/>
        <v>Cairo WC</v>
      </c>
      <c r="AV70" s="41" t="str">
        <f t="shared" si="166"/>
        <v>NTCSC monthly</v>
      </c>
      <c r="AW70" s="41" t="str">
        <f t="shared" si="166"/>
        <v>Bhopal WC</v>
      </c>
      <c r="AX70" s="41" t="str">
        <f t="shared" si="166"/>
        <v>Lima WC</v>
      </c>
      <c r="AY70" s="41" t="str">
        <f t="shared" si="166"/>
        <v>Lima WC</v>
      </c>
      <c r="AZ70" s="41" t="str">
        <f t="shared" si="166"/>
        <v>JO</v>
      </c>
      <c r="BA70" s="41" t="str">
        <f t="shared" si="166"/>
        <v>JO</v>
      </c>
      <c r="BB70" s="41" t="str">
        <f t="shared" si="166"/>
        <v>Lapua IWK Berlin</v>
      </c>
      <c r="BC70" s="41" t="str">
        <f t="shared" si="166"/>
        <v>ISCH Hannover</v>
      </c>
      <c r="BD70" s="41" t="str">
        <f t="shared" si="166"/>
        <v>Pilsen Liberation</v>
      </c>
      <c r="BE70" s="41" t="str">
        <f t="shared" si="166"/>
        <v>Baku WC Elim</v>
      </c>
      <c r="BF70" s="41" t="str">
        <f t="shared" si="166"/>
        <v>Baku WC Qual</v>
      </c>
      <c r="BG70" s="41" t="str">
        <f t="shared" si="166"/>
        <v>NTCSC PTO</v>
      </c>
      <c r="BH70" s="41" t="str">
        <f t="shared" si="166"/>
        <v>NTCSC PTO</v>
      </c>
      <c r="BI70" s="41" t="str">
        <f t="shared" si="166"/>
        <v>NTCSC PTO</v>
      </c>
      <c r="BJ70" s="41" t="str">
        <f t="shared" si="166"/>
        <v>Camp Perry Open</v>
      </c>
      <c r="BK70" s="41" t="str">
        <f t="shared" si="166"/>
        <v>USASNC</v>
      </c>
      <c r="BL70" s="41" t="str">
        <f t="shared" si="166"/>
        <v>USASNC</v>
      </c>
      <c r="BM70" s="41" t="str">
        <f t="shared" si="166"/>
        <v>Pan Am Tryout</v>
      </c>
      <c r="BN70" s="41" t="str">
        <f t="shared" si="166"/>
        <v>Pan Am Tryout</v>
      </c>
      <c r="BO70" s="41" t="str">
        <f t="shared" si="166"/>
        <v>CMP Nat'l</v>
      </c>
      <c r="BP70" s="41" t="str">
        <f t="shared" ref="BP70:BU70" si="167">BP15</f>
        <v>CMP Nat'l</v>
      </c>
      <c r="BQ70" s="41" t="str">
        <f t="shared" si="167"/>
        <v>Jr World Champ</v>
      </c>
      <c r="BR70" s="41" t="str">
        <f t="shared" si="167"/>
        <v>Baku WC Elim</v>
      </c>
      <c r="BS70" s="41" t="str">
        <f t="shared" si="167"/>
        <v>Baku WC Qual</v>
      </c>
      <c r="BT70" s="41" t="str">
        <f t="shared" si="167"/>
        <v>NTCSC PTO</v>
      </c>
      <c r="BU70" s="41" t="str">
        <f t="shared" si="167"/>
        <v>NTCSC PTO</v>
      </c>
      <c r="BV70" s="41" t="str">
        <f t="shared" si="166"/>
        <v>NTCSC PTO</v>
      </c>
      <c r="BW70" s="41" t="str">
        <f t="shared" ref="BW70:CD70" si="168">BW15</f>
        <v>Rio WC Elim</v>
      </c>
      <c r="BX70" s="41" t="str">
        <f t="shared" ref="BX70" si="169">BX15</f>
        <v>Rio WC Qual</v>
      </c>
      <c r="BY70" s="41" t="str">
        <f t="shared" ref="BY70:BZ70" si="170">BY15</f>
        <v>Oly Tryout 1</v>
      </c>
      <c r="BZ70" s="41" t="str">
        <f t="shared" si="170"/>
        <v>Oly Tryout 1</v>
      </c>
      <c r="CA70" s="41" t="str">
        <f t="shared" si="168"/>
        <v>NTCSC Monthly PTO</v>
      </c>
      <c r="CB70" s="41" t="str">
        <f t="shared" ref="CB70:CC70" si="171">CB15</f>
        <v>Pan Am Games</v>
      </c>
      <c r="CC70" s="41" t="str">
        <f t="shared" si="171"/>
        <v>Dixie Double</v>
      </c>
      <c r="CD70" s="41" t="str">
        <f t="shared" si="168"/>
        <v>NTCSC PTO</v>
      </c>
      <c r="CE70" s="41" t="str">
        <f t="shared" ref="CE70:CH70" si="172">CE15</f>
        <v>Event 45</v>
      </c>
      <c r="CF70" s="41" t="str">
        <f t="shared" si="172"/>
        <v>Event 46</v>
      </c>
      <c r="CG70" s="41" t="str">
        <f t="shared" si="172"/>
        <v>Event 47</v>
      </c>
      <c r="CH70" s="41" t="str">
        <f t="shared" si="172"/>
        <v>Event 48</v>
      </c>
      <c r="CI70" s="41" t="str">
        <f t="shared" si="166"/>
        <v>Event 49</v>
      </c>
      <c r="CJ70" s="41" t="str">
        <f t="shared" si="166"/>
        <v>Event 50</v>
      </c>
      <c r="CL70" s="41" t="s">
        <v>34</v>
      </c>
      <c r="CM70" s="66" t="s">
        <v>35</v>
      </c>
      <c r="CN70" s="89"/>
    </row>
    <row r="71" spans="2:92" s="39" customFormat="1" ht="8.5" customHeight="1" x14ac:dyDescent="0.35">
      <c r="B71" s="102"/>
      <c r="C71" s="328"/>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5"/>
      <c r="CK71" s="118"/>
      <c r="CL71" s="134"/>
      <c r="CM71" s="97"/>
      <c r="CN71" s="105"/>
    </row>
    <row r="72" spans="2:92" x14ac:dyDescent="0.35">
      <c r="B72" s="71"/>
      <c r="C72" s="327">
        <f t="shared" si="24"/>
        <v>14</v>
      </c>
      <c r="D72" s="47" t="str">
        <f t="shared" si="24"/>
        <v>Rylan Kissell</v>
      </c>
      <c r="E72" s="60"/>
      <c r="F72" s="1">
        <f>IF(COUNT(AL72:CJ72)=0,"", COUNT(AL72:CJ72))</f>
        <v>4</v>
      </c>
      <c r="G72" s="46">
        <f t="shared" si="142"/>
        <v>4</v>
      </c>
      <c r="I72" s="61"/>
      <c r="J72" s="108" t="s">
        <v>7</v>
      </c>
      <c r="K72" s="45">
        <f>IFERROR(LARGE((AL72:CJ72),1),"")</f>
        <v>579</v>
      </c>
      <c r="L72" s="1">
        <f>IFERROR(LARGE((AL72:CJ72),2),"")</f>
        <v>578</v>
      </c>
      <c r="M72" s="1">
        <f>IFERROR(LARGE((AL72:CJ72),3),"")</f>
        <v>576</v>
      </c>
      <c r="N72" s="1">
        <f>IFERROR(LARGE((AL72:CJ72),4),"")</f>
        <v>572</v>
      </c>
      <c r="O72" s="46" t="str">
        <f>IFERROR(LARGE((AL72:CJ72),5),"")</f>
        <v/>
      </c>
      <c r="P72" s="1"/>
      <c r="Q72" s="56">
        <f t="shared" si="10"/>
        <v>576.25</v>
      </c>
      <c r="R72" s="57" t="str">
        <f t="shared" si="11"/>
        <v/>
      </c>
      <c r="T72" s="5">
        <f t="shared" ref="T72" si="173">IF(U72="","",1)</f>
        <v>1</v>
      </c>
      <c r="U72" s="4">
        <f t="shared" ref="U72" si="174">IF(SUM(Q72:R72)=0,"",SUM(Q72:R72))</f>
        <v>576.25</v>
      </c>
      <c r="V72" s="6">
        <f t="shared" ref="V72" si="175">IF(U72="","",1)</f>
        <v>1</v>
      </c>
      <c r="X72" s="60" t="str">
        <f t="shared" si="5"/>
        <v>Rylan Kissell</v>
      </c>
      <c r="Y72" s="46"/>
      <c r="Z72" s="76"/>
      <c r="AB72" s="82"/>
      <c r="AC72" s="45">
        <v>14</v>
      </c>
      <c r="AD72" s="60" t="s">
        <v>139</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v>572</v>
      </c>
      <c r="BL72" s="62">
        <v>578</v>
      </c>
      <c r="BM72" s="62" t="s">
        <v>7</v>
      </c>
      <c r="BN72" s="62" t="s">
        <v>7</v>
      </c>
      <c r="BO72" s="62" t="s">
        <v>7</v>
      </c>
      <c r="BP72" s="62" t="s">
        <v>7</v>
      </c>
      <c r="BQ72" s="62" t="s">
        <v>7</v>
      </c>
      <c r="BR72" s="62" t="s">
        <v>7</v>
      </c>
      <c r="BS72" s="62" t="s">
        <v>7</v>
      </c>
      <c r="BT72" s="62" t="s">
        <v>7</v>
      </c>
      <c r="BU72" s="62" t="s">
        <v>7</v>
      </c>
      <c r="BV72" s="62" t="s">
        <v>7</v>
      </c>
      <c r="BW72" s="62" t="s">
        <v>7</v>
      </c>
      <c r="BX72" s="62" t="s">
        <v>7</v>
      </c>
      <c r="BY72" s="62">
        <v>579</v>
      </c>
      <c r="BZ72" s="62">
        <v>576</v>
      </c>
      <c r="CA72" s="62" t="s">
        <v>7</v>
      </c>
      <c r="CB72" s="62" t="s">
        <v>7</v>
      </c>
      <c r="CC72" s="62" t="s">
        <v>7</v>
      </c>
      <c r="CD72" s="62" t="s">
        <v>7</v>
      </c>
      <c r="CE72" s="62" t="s">
        <v>7</v>
      </c>
      <c r="CF72" s="62" t="s">
        <v>7</v>
      </c>
      <c r="CG72" s="62" t="s">
        <v>7</v>
      </c>
      <c r="CH72" s="62" t="s">
        <v>7</v>
      </c>
      <c r="CI72" s="62" t="s">
        <v>7</v>
      </c>
      <c r="CJ72" s="62" t="s">
        <v>7</v>
      </c>
      <c r="CK72" s="117"/>
      <c r="CL72" s="60" t="str">
        <f>IF(AD72="Athlete Name","",AD72)</f>
        <v>Rylan Kissell</v>
      </c>
      <c r="CM72" s="46">
        <v>16</v>
      </c>
      <c r="CN72" s="88"/>
    </row>
    <row r="73" spans="2:92" x14ac:dyDescent="0.35">
      <c r="B73" s="71"/>
      <c r="C73" s="327"/>
      <c r="D73" s="47"/>
      <c r="E73" s="60"/>
      <c r="G73" s="46"/>
      <c r="I73" s="61" t="str">
        <f>IF(SUM(AF73:AJ73)=0,"",SUM(AF73:AJ73))</f>
        <v/>
      </c>
      <c r="J73" s="108" t="s">
        <v>12</v>
      </c>
      <c r="K73" s="45" t="str">
        <f>IFERROR(LARGE((AL73:CJ73),1),"")</f>
        <v/>
      </c>
      <c r="L73" s="1" t="str">
        <f>IFERROR(LARGE((AL73:CJ73),2),"")</f>
        <v/>
      </c>
      <c r="M73" s="1" t="str">
        <f>IFERROR(LARGE((AL73:CJ73),3),"")</f>
        <v/>
      </c>
      <c r="N73" s="1" t="str">
        <f>IFERROR(LARGE((AL73:CJ73),4),"")</f>
        <v/>
      </c>
      <c r="O73" s="46" t="str">
        <f>IFERROR(LARGE((AL73:CJ73),5),"")</f>
        <v/>
      </c>
      <c r="P73" s="1"/>
      <c r="Q73" s="56"/>
      <c r="R73" s="57"/>
      <c r="T73" s="5">
        <f t="shared" ref="T73" si="176">IF(U72="","",1)</f>
        <v>1</v>
      </c>
      <c r="U73" s="126">
        <f t="shared" ref="U73" si="177">IF(U72="","",1)</f>
        <v>1</v>
      </c>
      <c r="V73" s="6">
        <f t="shared" ref="V73" si="178">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117"/>
      <c r="CL73" s="60"/>
      <c r="CM73" s="46"/>
      <c r="CN73" s="88"/>
    </row>
    <row r="74" spans="2:92" s="39" customFormat="1" ht="8.5" customHeight="1" thickBot="1" x14ac:dyDescent="0.4">
      <c r="B74" s="102"/>
      <c r="C74" s="328"/>
      <c r="D74" s="107"/>
      <c r="E74" s="103"/>
      <c r="F74" s="115"/>
      <c r="G74" s="116"/>
      <c r="I74" s="95"/>
      <c r="K74" s="96"/>
      <c r="L74" s="93"/>
      <c r="M74" s="93"/>
      <c r="N74" s="93"/>
      <c r="O74" s="94"/>
      <c r="Q74" s="112"/>
      <c r="R74" s="113"/>
      <c r="T74" s="110">
        <f t="shared" ref="T74" si="179">IF(U72="","",1)</f>
        <v>1</v>
      </c>
      <c r="U74" s="93">
        <f t="shared" ref="U74" si="180">IF(U72="","",1)</f>
        <v>1</v>
      </c>
      <c r="V74" s="109">
        <f t="shared" ref="V74" si="181">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2"/>
      <c r="CK74" s="118"/>
      <c r="CL74" s="146"/>
      <c r="CM74" s="97"/>
      <c r="CN74" s="105"/>
    </row>
    <row r="75" spans="2:92" ht="8.5" customHeight="1" thickTop="1" x14ac:dyDescent="0.35">
      <c r="B75" s="71"/>
      <c r="C75" s="327"/>
      <c r="D75" s="47"/>
      <c r="E75" s="60"/>
      <c r="G75" s="46"/>
      <c r="I75" s="61"/>
      <c r="K75" s="45"/>
      <c r="L75" s="1"/>
      <c r="M75" s="1"/>
      <c r="N75" s="1"/>
      <c r="O75" s="46"/>
      <c r="P75" s="1"/>
      <c r="Q75" s="56"/>
      <c r="R75" s="57"/>
      <c r="T75" s="5">
        <f t="shared" ref="T75" si="182">IF(U76="","",1)</f>
        <v>1</v>
      </c>
      <c r="U75" s="1">
        <f t="shared" ref="U75" si="183">IF(U76="","",1)</f>
        <v>1</v>
      </c>
      <c r="V75" s="6">
        <f t="shared" ref="V75" si="184">IF(U76="","",1)</f>
        <v>1</v>
      </c>
      <c r="X75" s="60"/>
      <c r="Y75" s="46"/>
      <c r="Z75" s="76"/>
      <c r="AB75" s="82"/>
      <c r="AC75" s="45"/>
      <c r="AD75" s="149"/>
      <c r="AF75" s="150"/>
      <c r="AG75" s="151"/>
      <c r="AH75" s="151"/>
      <c r="AI75" s="151"/>
      <c r="AJ75" s="152"/>
      <c r="AL75" s="150"/>
      <c r="AM75" s="151"/>
      <c r="AN75" s="151"/>
      <c r="AO75" s="151"/>
      <c r="AP75" s="151"/>
      <c r="AQ75" s="151"/>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2"/>
      <c r="CK75" s="117"/>
      <c r="CL75" s="149"/>
      <c r="CM75" s="46"/>
      <c r="CN75" s="88"/>
    </row>
    <row r="76" spans="2:92" x14ac:dyDescent="0.35">
      <c r="B76" s="71"/>
      <c r="C76" s="327">
        <f t="shared" si="24"/>
        <v>15</v>
      </c>
      <c r="D76" s="47" t="str">
        <f t="shared" si="24"/>
        <v>Tyler Wee</v>
      </c>
      <c r="E76" s="60"/>
      <c r="F76" s="1">
        <f>IF(COUNT(AL76:CJ76)=0,"", COUNT(AL76:CJ76))</f>
        <v>15</v>
      </c>
      <c r="G76" s="46">
        <f t="shared" si="142"/>
        <v>5</v>
      </c>
      <c r="I76" s="61"/>
      <c r="J76" s="108" t="s">
        <v>7</v>
      </c>
      <c r="K76" s="45">
        <f>IFERROR(LARGE((AL76:CJ76),1),"")</f>
        <v>591</v>
      </c>
      <c r="L76" s="1">
        <f>IFERROR(LARGE((AL76:CJ76),2),"")</f>
        <v>587</v>
      </c>
      <c r="M76" s="1">
        <f>IFERROR(LARGE((AL76:CJ76),3),"")</f>
        <v>584</v>
      </c>
      <c r="N76" s="1">
        <f>IFERROR(LARGE((AL76:CJ76),4),"")</f>
        <v>583</v>
      </c>
      <c r="O76" s="46">
        <f>IFERROR(LARGE((AL76:CJ76),5),"")</f>
        <v>581</v>
      </c>
      <c r="P76" s="1"/>
      <c r="Q76" s="56">
        <f t="shared" si="10"/>
        <v>585.20000000000005</v>
      </c>
      <c r="R76" s="57" t="str">
        <f t="shared" si="11"/>
        <v/>
      </c>
      <c r="T76" s="5">
        <f t="shared" ref="T76" si="185">IF(U76="","",1)</f>
        <v>1</v>
      </c>
      <c r="U76" s="4">
        <f t="shared" ref="U76" si="186">IF(SUM(Q76:R76)=0,"",SUM(Q76:R76))</f>
        <v>585.20000000000005</v>
      </c>
      <c r="V76" s="6">
        <f t="shared" ref="V76" si="187">IF(U76="","",1)</f>
        <v>1</v>
      </c>
      <c r="X76" s="60" t="str">
        <f t="shared" si="5"/>
        <v>Tyler Wee</v>
      </c>
      <c r="Y76" s="46"/>
      <c r="Z76" s="76"/>
      <c r="AB76" s="82"/>
      <c r="AC76" s="45">
        <v>15</v>
      </c>
      <c r="AD76" s="60" t="s">
        <v>196</v>
      </c>
      <c r="AF76" s="45"/>
      <c r="AG76" s="1"/>
      <c r="AH76" s="1"/>
      <c r="AI76" s="1"/>
      <c r="AJ76" s="46"/>
      <c r="AK76" s="108"/>
      <c r="AL76" s="62" t="s">
        <v>7</v>
      </c>
      <c r="AM76" s="62" t="s">
        <v>7</v>
      </c>
      <c r="AN76" s="62">
        <v>587</v>
      </c>
      <c r="AO76" s="62">
        <v>581</v>
      </c>
      <c r="AP76" s="62">
        <v>581</v>
      </c>
      <c r="AQ76" s="62">
        <v>576</v>
      </c>
      <c r="AR76" s="62">
        <v>576</v>
      </c>
      <c r="AS76" s="62">
        <v>573</v>
      </c>
      <c r="AT76" s="62">
        <v>569</v>
      </c>
      <c r="AU76" s="62" t="s">
        <v>7</v>
      </c>
      <c r="AV76" s="62" t="s">
        <v>7</v>
      </c>
      <c r="AW76" s="62" t="s">
        <v>7</v>
      </c>
      <c r="AX76" s="62" t="s">
        <v>7</v>
      </c>
      <c r="AY76" s="62" t="s">
        <v>7</v>
      </c>
      <c r="AZ76" s="62">
        <v>581</v>
      </c>
      <c r="BA76" s="62">
        <v>583</v>
      </c>
      <c r="BB76" s="62" t="s">
        <v>7</v>
      </c>
      <c r="BC76" s="62" t="s">
        <v>7</v>
      </c>
      <c r="BD76" s="62" t="s">
        <v>7</v>
      </c>
      <c r="BE76" s="62" t="s">
        <v>7</v>
      </c>
      <c r="BF76" s="62" t="s">
        <v>7</v>
      </c>
      <c r="BG76" s="62" t="s">
        <v>7</v>
      </c>
      <c r="BH76" s="62" t="s">
        <v>7</v>
      </c>
      <c r="BI76" s="62" t="s">
        <v>7</v>
      </c>
      <c r="BJ76" s="62" t="s">
        <v>7</v>
      </c>
      <c r="BK76" s="62">
        <v>565</v>
      </c>
      <c r="BL76" s="62">
        <v>575</v>
      </c>
      <c r="BM76" s="62" t="s">
        <v>7</v>
      </c>
      <c r="BN76" s="62" t="s">
        <v>7</v>
      </c>
      <c r="BO76" s="62" t="s">
        <v>7</v>
      </c>
      <c r="BP76" s="62" t="s">
        <v>7</v>
      </c>
      <c r="BQ76" s="62">
        <v>584</v>
      </c>
      <c r="BR76" s="62" t="s">
        <v>7</v>
      </c>
      <c r="BS76" s="62" t="s">
        <v>7</v>
      </c>
      <c r="BT76" s="62" t="s">
        <v>7</v>
      </c>
      <c r="BU76" s="62" t="s">
        <v>7</v>
      </c>
      <c r="BV76" s="62" t="s">
        <v>7</v>
      </c>
      <c r="BW76" s="62" t="s">
        <v>7</v>
      </c>
      <c r="BX76" s="62" t="s">
        <v>7</v>
      </c>
      <c r="BY76" s="62">
        <v>578</v>
      </c>
      <c r="BZ76" s="62">
        <v>591</v>
      </c>
      <c r="CA76" s="62" t="s">
        <v>7</v>
      </c>
      <c r="CB76" s="62" t="s">
        <v>7</v>
      </c>
      <c r="CC76" s="62">
        <v>575</v>
      </c>
      <c r="CD76" s="62" t="s">
        <v>7</v>
      </c>
      <c r="CE76" s="62" t="s">
        <v>7</v>
      </c>
      <c r="CF76" s="62" t="s">
        <v>7</v>
      </c>
      <c r="CG76" s="62" t="s">
        <v>7</v>
      </c>
      <c r="CH76" s="62" t="s">
        <v>7</v>
      </c>
      <c r="CI76" s="62" t="s">
        <v>7</v>
      </c>
      <c r="CJ76" s="62" t="s">
        <v>7</v>
      </c>
      <c r="CK76" s="117"/>
      <c r="CL76" s="60" t="str">
        <f>IF(AD76="Athlete Name","",AD76)</f>
        <v>Tyler Wee</v>
      </c>
      <c r="CM76" s="46">
        <v>17</v>
      </c>
      <c r="CN76" s="88"/>
    </row>
    <row r="77" spans="2:92" x14ac:dyDescent="0.35">
      <c r="B77" s="71"/>
      <c r="C77" s="327"/>
      <c r="D77" s="4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88">IF(U76="","",1)</f>
        <v>1</v>
      </c>
      <c r="U77" s="126">
        <f t="shared" ref="U77" si="189">IF(U76="","",1)</f>
        <v>1</v>
      </c>
      <c r="V77" s="6">
        <f t="shared" ref="V77" si="190">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1">IF(U76="","",1)</f>
        <v>1</v>
      </c>
      <c r="U78" s="93">
        <f t="shared" ref="U78" si="192">IF(U76="","",1)</f>
        <v>1</v>
      </c>
      <c r="V78" s="109">
        <f t="shared" ref="V78" si="193">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6"/>
      <c r="CK78" s="118"/>
      <c r="CL78" s="158"/>
      <c r="CM78" s="97"/>
      <c r="CN78" s="105"/>
    </row>
    <row r="79" spans="2:92" ht="8.5" customHeight="1" thickTop="1" x14ac:dyDescent="0.35">
      <c r="B79" s="71"/>
      <c r="C79" s="327"/>
      <c r="D79" s="47"/>
      <c r="E79" s="60"/>
      <c r="G79" s="46"/>
      <c r="I79" s="61"/>
      <c r="K79" s="45"/>
      <c r="L79" s="1"/>
      <c r="M79" s="1"/>
      <c r="N79" s="1"/>
      <c r="O79" s="46"/>
      <c r="P79" s="1"/>
      <c r="Q79" s="56"/>
      <c r="R79" s="57"/>
      <c r="T79" s="5">
        <f t="shared" ref="T79" si="194">IF(U80="","",1)</f>
        <v>1</v>
      </c>
      <c r="U79" s="1">
        <f t="shared" ref="U79" si="195">IF(U80="","",1)</f>
        <v>1</v>
      </c>
      <c r="V79" s="6">
        <f t="shared" ref="V79" si="196">IF(U80="","",1)</f>
        <v>1</v>
      </c>
      <c r="X79" s="60"/>
      <c r="Y79" s="46"/>
      <c r="Z79" s="76"/>
      <c r="AB79" s="82"/>
      <c r="AC79" s="45"/>
      <c r="AD79" s="134"/>
      <c r="AF79" s="135"/>
      <c r="AG79" s="136"/>
      <c r="AH79" s="136"/>
      <c r="AI79" s="137"/>
      <c r="AJ79" s="138"/>
      <c r="AL79" s="143"/>
      <c r="AM79" s="137"/>
      <c r="AN79" s="137"/>
      <c r="AO79" s="137"/>
      <c r="AP79" s="137"/>
      <c r="AQ79" s="137"/>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5"/>
      <c r="CK79" s="117"/>
      <c r="CL79" s="134"/>
      <c r="CM79" s="46"/>
      <c r="CN79" s="88"/>
    </row>
    <row r="80" spans="2:92" x14ac:dyDescent="0.35">
      <c r="B80" s="71"/>
      <c r="C80" s="327">
        <f t="shared" si="24"/>
        <v>16</v>
      </c>
      <c r="D80" s="47" t="str">
        <f t="shared" si="24"/>
        <v>Gavin Barnick</v>
      </c>
      <c r="E80" s="60"/>
      <c r="F80" s="1">
        <f>IF(COUNT(AL80:CJ80)=0,"", COUNT(AL80:CJ80))</f>
        <v>8</v>
      </c>
      <c r="G80" s="46">
        <f t="shared" si="142"/>
        <v>5</v>
      </c>
      <c r="I80" s="61"/>
      <c r="J80" s="108" t="s">
        <v>7</v>
      </c>
      <c r="K80" s="45">
        <f>IFERROR(LARGE((AL80:CJ80),1),"")</f>
        <v>590</v>
      </c>
      <c r="L80" s="1">
        <f>IFERROR(LARGE((AL80:CJ80),2),"")</f>
        <v>589</v>
      </c>
      <c r="M80" s="1">
        <f>IFERROR(LARGE((AL80:CJ80),3),"")</f>
        <v>582</v>
      </c>
      <c r="N80" s="1">
        <f>IFERROR(LARGE((AL80:CJ80),4),"")</f>
        <v>580</v>
      </c>
      <c r="O80" s="46">
        <f>IFERROR(LARGE((AL80:CJ80),5),"")</f>
        <v>580</v>
      </c>
      <c r="P80" s="1"/>
      <c r="Q80" s="56">
        <f t="shared" si="10"/>
        <v>584.20000000000005</v>
      </c>
      <c r="R80" s="57" t="str">
        <f t="shared" si="11"/>
        <v/>
      </c>
      <c r="T80" s="5">
        <f t="shared" ref="T80" si="197">IF(U80="","",1)</f>
        <v>1</v>
      </c>
      <c r="U80" s="4">
        <f t="shared" ref="U80" si="198">IF(SUM(Q80:R80)=0,"",SUM(Q80:R80))</f>
        <v>584.20000000000005</v>
      </c>
      <c r="V80" s="6">
        <f t="shared" ref="V80" si="199">IF(U80="","",1)</f>
        <v>1</v>
      </c>
      <c r="X80" s="60" t="str">
        <f t="shared" ref="X80:X124" si="200">IF(AD80="Athlete Name","",AD80)</f>
        <v>Gavin Barnick</v>
      </c>
      <c r="Y80" s="46"/>
      <c r="Z80" s="76"/>
      <c r="AB80" s="82"/>
      <c r="AC80" s="45">
        <v>16</v>
      </c>
      <c r="AD80" s="60" t="s">
        <v>197</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v>580</v>
      </c>
      <c r="BA80" s="62">
        <v>590</v>
      </c>
      <c r="BB80" s="62" t="s">
        <v>7</v>
      </c>
      <c r="BC80" s="62" t="s">
        <v>7</v>
      </c>
      <c r="BD80" s="62" t="s">
        <v>7</v>
      </c>
      <c r="BE80" s="62" t="s">
        <v>7</v>
      </c>
      <c r="BF80" s="62" t="s">
        <v>7</v>
      </c>
      <c r="BG80" s="62" t="s">
        <v>7</v>
      </c>
      <c r="BH80" s="62" t="s">
        <v>7</v>
      </c>
      <c r="BI80" s="62" t="s">
        <v>7</v>
      </c>
      <c r="BJ80" s="62">
        <v>582</v>
      </c>
      <c r="BK80" s="62">
        <v>580</v>
      </c>
      <c r="BL80" s="62">
        <v>574</v>
      </c>
      <c r="BM80" s="62" t="s">
        <v>7</v>
      </c>
      <c r="BN80" s="62" t="s">
        <v>7</v>
      </c>
      <c r="BO80" s="62" t="s">
        <v>7</v>
      </c>
      <c r="BP80" s="62" t="s">
        <v>7</v>
      </c>
      <c r="BQ80" s="62">
        <v>575</v>
      </c>
      <c r="BR80" s="62" t="s">
        <v>7</v>
      </c>
      <c r="BS80" s="62" t="s">
        <v>7</v>
      </c>
      <c r="BT80" s="62" t="s">
        <v>7</v>
      </c>
      <c r="BU80" s="62" t="s">
        <v>7</v>
      </c>
      <c r="BV80" s="62" t="s">
        <v>7</v>
      </c>
      <c r="BW80" s="62" t="s">
        <v>7</v>
      </c>
      <c r="BX80" s="62" t="s">
        <v>7</v>
      </c>
      <c r="BY80" s="62">
        <v>580</v>
      </c>
      <c r="BZ80" s="62">
        <v>589</v>
      </c>
      <c r="CA80" s="62" t="s">
        <v>7</v>
      </c>
      <c r="CB80" s="62" t="s">
        <v>7</v>
      </c>
      <c r="CC80" s="62" t="s">
        <v>7</v>
      </c>
      <c r="CD80" s="62" t="s">
        <v>7</v>
      </c>
      <c r="CE80" s="62" t="s">
        <v>7</v>
      </c>
      <c r="CF80" s="62" t="s">
        <v>7</v>
      </c>
      <c r="CG80" s="62" t="s">
        <v>7</v>
      </c>
      <c r="CH80" s="62" t="s">
        <v>7</v>
      </c>
      <c r="CI80" s="62" t="s">
        <v>7</v>
      </c>
      <c r="CJ80" s="62" t="s">
        <v>7</v>
      </c>
      <c r="CK80" s="117"/>
      <c r="CL80" s="60" t="str">
        <f>IF(AD80="Athlete Name","",AD80)</f>
        <v>Gavin Barnick</v>
      </c>
      <c r="CM80" s="46">
        <v>18</v>
      </c>
      <c r="CN80" s="88"/>
    </row>
    <row r="81" spans="2:92" x14ac:dyDescent="0.35">
      <c r="B81" s="71"/>
      <c r="C81" s="327"/>
      <c r="D81" s="47"/>
      <c r="E81" s="60"/>
      <c r="F81" s="45"/>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2"/>
      <c r="CK82" s="118"/>
      <c r="CL82" s="146"/>
      <c r="CM82" s="97"/>
      <c r="CN82" s="105"/>
    </row>
    <row r="83" spans="2:92" ht="8.5" customHeight="1" thickTop="1" x14ac:dyDescent="0.35">
      <c r="B83" s="71"/>
      <c r="C83" s="327"/>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2"/>
      <c r="CK83" s="117"/>
      <c r="CL83" s="149"/>
      <c r="CM83" s="46"/>
      <c r="CN83" s="88"/>
    </row>
    <row r="84" spans="2:92" x14ac:dyDescent="0.35">
      <c r="B84" s="71"/>
      <c r="C84" s="327">
        <f t="shared" ref="C84:D124" si="210">IF(AC84="Athlete Name","",AC84)</f>
        <v>17</v>
      </c>
      <c r="D84" s="47" t="str">
        <f t="shared" si="210"/>
        <v>Nathan Wehrlan</v>
      </c>
      <c r="E84" s="60"/>
      <c r="F84" s="1">
        <f>IF(COUNT(AL84:CJ84)=0,"", COUNT(AL84:CJ84))</f>
        <v>2</v>
      </c>
      <c r="G84" s="46">
        <f t="shared" ref="G84:G124" si="211">_xlfn.IFS(F84="","",F84=1,1,F84=2,2,F84=3,3,F84=4,4,F84=5,5,F84&gt;5,5)</f>
        <v>2</v>
      </c>
      <c r="I84" s="61"/>
      <c r="J84" s="108" t="s">
        <v>7</v>
      </c>
      <c r="K84" s="45">
        <f>IFERROR(LARGE((AL84:CJ84),1),"")</f>
        <v>574</v>
      </c>
      <c r="L84" s="1">
        <f>IFERROR(LARGE((AL84:CJ84),2),"")</f>
        <v>545</v>
      </c>
      <c r="M84" s="1" t="str">
        <f>IFERROR(LARGE((AL84:CJ84),3),"")</f>
        <v/>
      </c>
      <c r="N84" s="1" t="str">
        <f>IFERROR(LARGE((AL84:CJ84),4),"")</f>
        <v/>
      </c>
      <c r="O84" s="46" t="str">
        <f>IFERROR(LARGE((AL84:CJ84),5),"")</f>
        <v/>
      </c>
      <c r="P84" s="1"/>
      <c r="Q84" s="56">
        <f t="shared" ref="Q84:Q124" si="212">IFERROR(AVERAGEIF(K84:O84,"&gt;0"),"")</f>
        <v>559.5</v>
      </c>
      <c r="R84" s="57" t="str">
        <f t="shared" ref="R84:R124" si="213">IF(SUM(AF85:AJ85,K85:O85)=0,"",SUM(AF85:AJ85,K85:O85))</f>
        <v/>
      </c>
      <c r="T84" s="5">
        <f t="shared" ref="T84" si="214">IF(U84="","",1)</f>
        <v>1</v>
      </c>
      <c r="U84" s="4">
        <f t="shared" ref="U84" si="215">IF(SUM(Q84:R84)=0,"",SUM(Q84:R84))</f>
        <v>559.5</v>
      </c>
      <c r="V84" s="6">
        <f t="shared" ref="V84" si="216">IF(U84="","",1)</f>
        <v>1</v>
      </c>
      <c r="X84" s="60" t="str">
        <f t="shared" si="200"/>
        <v>Nathan Wehrlan</v>
      </c>
      <c r="Y84" s="46"/>
      <c r="Z84" s="76"/>
      <c r="AB84" s="82"/>
      <c r="AC84" s="45">
        <v>17</v>
      </c>
      <c r="AD84" s="60" t="s">
        <v>198</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v>545</v>
      </c>
      <c r="BL84" s="62">
        <v>574</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Nathan Wehrlan</v>
      </c>
      <c r="CM84" s="46">
        <v>19</v>
      </c>
      <c r="CN84" s="88"/>
    </row>
    <row r="85" spans="2:92" x14ac:dyDescent="0.35">
      <c r="B85" s="71"/>
      <c r="C85" s="327"/>
      <c r="D85" s="47"/>
      <c r="E85" s="60"/>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6"/>
      <c r="CK86" s="118"/>
      <c r="CL86" s="158"/>
      <c r="CM86" s="97"/>
      <c r="CN86" s="105"/>
    </row>
    <row r="87" spans="2:92" ht="8.5" customHeight="1" thickTop="1" x14ac:dyDescent="0.35">
      <c r="B87" s="71"/>
      <c r="C87" s="327"/>
      <c r="D87" s="47"/>
      <c r="E87" s="60"/>
      <c r="G87" s="46"/>
      <c r="I87" s="61"/>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34"/>
      <c r="AF87" s="135"/>
      <c r="AG87" s="136"/>
      <c r="AH87" s="136"/>
      <c r="AI87" s="137"/>
      <c r="AJ87" s="138"/>
      <c r="AL87" s="143"/>
      <c r="AM87" s="137"/>
      <c r="AN87" s="137"/>
      <c r="AO87" s="137"/>
      <c r="AP87" s="137"/>
      <c r="AQ87" s="137"/>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5"/>
      <c r="CK87" s="117"/>
      <c r="CL87" s="134"/>
      <c r="CM87" s="46"/>
      <c r="CN87" s="88"/>
    </row>
    <row r="88" spans="2:92" x14ac:dyDescent="0.35">
      <c r="B88" s="71"/>
      <c r="C88" s="327">
        <f t="shared" si="210"/>
        <v>18</v>
      </c>
      <c r="D88" s="47" t="str">
        <f t="shared" si="210"/>
        <v>Richard Clark</v>
      </c>
      <c r="E88" s="60"/>
      <c r="F88" s="1">
        <f>IF(COUNT(AL88:CJ88)=0,"", COUNT(AL88:CJ88))</f>
        <v>11</v>
      </c>
      <c r="G88" s="46">
        <f t="shared" si="211"/>
        <v>5</v>
      </c>
      <c r="I88" s="61"/>
      <c r="J88" s="108" t="s">
        <v>7</v>
      </c>
      <c r="K88" s="45">
        <f>IFERROR(LARGE((AL88:CJ88),1),"")</f>
        <v>589</v>
      </c>
      <c r="L88" s="1">
        <f>IFERROR(LARGE((AL88:CJ88),2),"")</f>
        <v>588</v>
      </c>
      <c r="M88" s="1">
        <f>IFERROR(LARGE((AL88:CJ88),3),"")</f>
        <v>583</v>
      </c>
      <c r="N88" s="1">
        <f>IFERROR(LARGE((AL88:CJ88),4),"")</f>
        <v>580</v>
      </c>
      <c r="O88" s="46">
        <f>IFERROR(LARGE((AL88:CJ88),5),"")</f>
        <v>579</v>
      </c>
      <c r="P88" s="1"/>
      <c r="Q88" s="56">
        <f t="shared" si="212"/>
        <v>583.79999999999995</v>
      </c>
      <c r="R88" s="57" t="str">
        <f t="shared" si="213"/>
        <v/>
      </c>
      <c r="T88" s="5">
        <f t="shared" ref="T88" si="226">IF(U88="","",1)</f>
        <v>1</v>
      </c>
      <c r="U88" s="4">
        <f t="shared" ref="U88" si="227">IF(SUM(Q88:R88)=0,"",SUM(Q88:R88))</f>
        <v>583.79999999999995</v>
      </c>
      <c r="V88" s="6">
        <f t="shared" ref="V88" si="228">IF(U88="","",1)</f>
        <v>1</v>
      </c>
      <c r="X88" s="60" t="str">
        <f t="shared" si="200"/>
        <v>Richard Clark</v>
      </c>
      <c r="Y88" s="46"/>
      <c r="Z88" s="76"/>
      <c r="AB88" s="82"/>
      <c r="AC88" s="45">
        <v>18</v>
      </c>
      <c r="AD88" s="60" t="s">
        <v>199</v>
      </c>
      <c r="AF88" s="45"/>
      <c r="AG88" s="1"/>
      <c r="AH88" s="1"/>
      <c r="AI88" s="1"/>
      <c r="AJ88" s="46"/>
      <c r="AK88" s="108"/>
      <c r="AL88" s="62" t="s">
        <v>7</v>
      </c>
      <c r="AM88" s="62" t="s">
        <v>7</v>
      </c>
      <c r="AN88" s="62">
        <v>588</v>
      </c>
      <c r="AO88" s="62">
        <v>583</v>
      </c>
      <c r="AP88" s="62">
        <v>580</v>
      </c>
      <c r="AQ88" s="62">
        <v>579</v>
      </c>
      <c r="AR88" s="62">
        <v>578</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v>578</v>
      </c>
      <c r="BL88" s="62">
        <v>578</v>
      </c>
      <c r="BM88" s="62" t="s">
        <v>7</v>
      </c>
      <c r="BN88" s="62" t="s">
        <v>7</v>
      </c>
      <c r="BO88" s="62" t="s">
        <v>7</v>
      </c>
      <c r="BP88" s="62" t="s">
        <v>7</v>
      </c>
      <c r="BQ88" s="62" t="s">
        <v>7</v>
      </c>
      <c r="BR88" s="62" t="s">
        <v>7</v>
      </c>
      <c r="BS88" s="62" t="s">
        <v>7</v>
      </c>
      <c r="BT88" s="62" t="s">
        <v>7</v>
      </c>
      <c r="BU88" s="62" t="s">
        <v>7</v>
      </c>
      <c r="BV88" s="62" t="s">
        <v>7</v>
      </c>
      <c r="BW88" s="62">
        <v>577</v>
      </c>
      <c r="BX88" s="62">
        <v>579</v>
      </c>
      <c r="BY88" s="62">
        <v>571</v>
      </c>
      <c r="BZ88" s="62">
        <v>589</v>
      </c>
      <c r="CA88" s="62" t="s">
        <v>7</v>
      </c>
      <c r="CB88" s="62" t="s">
        <v>7</v>
      </c>
      <c r="CC88" s="62" t="s">
        <v>7</v>
      </c>
      <c r="CD88" s="62" t="s">
        <v>7</v>
      </c>
      <c r="CE88" s="62" t="s">
        <v>7</v>
      </c>
      <c r="CF88" s="62" t="s">
        <v>7</v>
      </c>
      <c r="CG88" s="62" t="s">
        <v>7</v>
      </c>
      <c r="CH88" s="62" t="s">
        <v>7</v>
      </c>
      <c r="CI88" s="62" t="s">
        <v>7</v>
      </c>
      <c r="CJ88" s="62" t="s">
        <v>7</v>
      </c>
      <c r="CK88" s="117"/>
      <c r="CL88" s="60" t="str">
        <f>IF(AD88="Athlete Name","",AD88)</f>
        <v>Richard Clark</v>
      </c>
      <c r="CM88" s="46">
        <v>20</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2"/>
      <c r="CK90" s="118"/>
      <c r="CL90" s="146"/>
      <c r="CM90" s="97"/>
      <c r="CN90" s="105"/>
    </row>
    <row r="91" spans="2:92" ht="8.5" customHeight="1" thickTop="1" x14ac:dyDescent="0.35">
      <c r="B91" s="71"/>
      <c r="C91" s="327"/>
      <c r="D91" s="47"/>
      <c r="E91" s="60"/>
      <c r="G91" s="46"/>
      <c r="I91" s="61"/>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49"/>
      <c r="AF91" s="150"/>
      <c r="AG91" s="151"/>
      <c r="AH91" s="151"/>
      <c r="AI91" s="151"/>
      <c r="AJ91" s="152"/>
      <c r="AL91" s="150"/>
      <c r="AM91" s="151"/>
      <c r="AN91" s="151"/>
      <c r="AO91" s="151"/>
      <c r="AP91" s="151"/>
      <c r="AQ91" s="151"/>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2"/>
      <c r="CK91" s="117"/>
      <c r="CL91" s="149"/>
      <c r="CM91" s="46"/>
      <c r="CN91" s="88"/>
    </row>
    <row r="92" spans="2:92" x14ac:dyDescent="0.35">
      <c r="B92" s="71"/>
      <c r="C92" s="327">
        <f t="shared" si="210"/>
        <v>19</v>
      </c>
      <c r="D92" s="47" t="str">
        <f t="shared" si="210"/>
        <v>Griffin Lake</v>
      </c>
      <c r="E92" s="60"/>
      <c r="F92" s="1">
        <f>IF(COUNT(AL92:CJ92)=0,"", COUNT(AL92:CJ92))</f>
        <v>14</v>
      </c>
      <c r="G92" s="46">
        <f t="shared" si="211"/>
        <v>5</v>
      </c>
      <c r="I92" s="61"/>
      <c r="J92" s="108" t="s">
        <v>7</v>
      </c>
      <c r="K92" s="45">
        <f>IFERROR(LARGE((AL92:CJ92),1),"")</f>
        <v>588</v>
      </c>
      <c r="L92" s="1">
        <f>IFERROR(LARGE((AL92:CJ92),2),"")</f>
        <v>586</v>
      </c>
      <c r="M92" s="1">
        <f>IFERROR(LARGE((AL92:CJ92),3),"")</f>
        <v>584</v>
      </c>
      <c r="N92" s="1">
        <f>IFERROR(LARGE((AL92:CJ92),4),"")</f>
        <v>584</v>
      </c>
      <c r="O92" s="46">
        <f>IFERROR(LARGE((AL92:CJ92),5),"")</f>
        <v>583</v>
      </c>
      <c r="P92" s="1"/>
      <c r="Q92" s="56">
        <f t="shared" si="212"/>
        <v>585</v>
      </c>
      <c r="R92" s="57" t="str">
        <f t="shared" si="213"/>
        <v/>
      </c>
      <c r="T92" s="5">
        <f t="shared" ref="T92" si="238">IF(U92="","",1)</f>
        <v>1</v>
      </c>
      <c r="U92" s="4">
        <f t="shared" ref="U92" si="239">IF(SUM(Q92:R92)=0,"",SUM(Q92:R92))</f>
        <v>585</v>
      </c>
      <c r="V92" s="6">
        <f t="shared" ref="V92" si="240">IF(U92="","",1)</f>
        <v>1</v>
      </c>
      <c r="X92" s="60" t="str">
        <f t="shared" si="200"/>
        <v>Griffin Lake</v>
      </c>
      <c r="Y92" s="46"/>
      <c r="Z92" s="76"/>
      <c r="AB92" s="82"/>
      <c r="AC92" s="45">
        <v>19</v>
      </c>
      <c r="AD92" s="60" t="s">
        <v>252</v>
      </c>
      <c r="AF92" s="45"/>
      <c r="AG92" s="1"/>
      <c r="AH92" s="1"/>
      <c r="AI92" s="1"/>
      <c r="AJ92" s="46"/>
      <c r="AK92" s="108"/>
      <c r="AL92" s="62" t="s">
        <v>7</v>
      </c>
      <c r="AM92" s="62" t="s">
        <v>7</v>
      </c>
      <c r="AN92" s="62">
        <v>588</v>
      </c>
      <c r="AO92" s="62">
        <v>583</v>
      </c>
      <c r="AP92" s="62">
        <v>579</v>
      </c>
      <c r="AQ92" s="62">
        <v>577</v>
      </c>
      <c r="AR92" s="62">
        <v>574</v>
      </c>
      <c r="AS92" s="62">
        <v>572</v>
      </c>
      <c r="AT92" s="62" t="s">
        <v>7</v>
      </c>
      <c r="AU92" s="62" t="s">
        <v>7</v>
      </c>
      <c r="AV92" s="62" t="s">
        <v>7</v>
      </c>
      <c r="AW92" s="62" t="s">
        <v>7</v>
      </c>
      <c r="AX92" s="62" t="s">
        <v>7</v>
      </c>
      <c r="AY92" s="62" t="s">
        <v>7</v>
      </c>
      <c r="AZ92" s="62">
        <v>586</v>
      </c>
      <c r="BA92" s="62">
        <v>575</v>
      </c>
      <c r="BB92" s="62" t="s">
        <v>7</v>
      </c>
      <c r="BC92" s="62" t="s">
        <v>7</v>
      </c>
      <c r="BD92" s="62" t="s">
        <v>7</v>
      </c>
      <c r="BE92" s="62" t="s">
        <v>7</v>
      </c>
      <c r="BF92" s="62" t="s">
        <v>7</v>
      </c>
      <c r="BG92" s="62" t="s">
        <v>7</v>
      </c>
      <c r="BH92" s="62" t="s">
        <v>7</v>
      </c>
      <c r="BI92" s="62" t="s">
        <v>7</v>
      </c>
      <c r="BJ92" s="62" t="s">
        <v>7</v>
      </c>
      <c r="BK92" s="62">
        <v>579</v>
      </c>
      <c r="BL92" s="62">
        <v>584</v>
      </c>
      <c r="BM92" s="62" t="s">
        <v>7</v>
      </c>
      <c r="BN92" s="62" t="s">
        <v>7</v>
      </c>
      <c r="BO92" s="62">
        <v>574</v>
      </c>
      <c r="BP92" s="62">
        <v>584</v>
      </c>
      <c r="BQ92" s="62" t="s">
        <v>7</v>
      </c>
      <c r="BR92" s="62" t="s">
        <v>7</v>
      </c>
      <c r="BS92" s="62" t="s">
        <v>7</v>
      </c>
      <c r="BT92" s="62" t="s">
        <v>7</v>
      </c>
      <c r="BU92" s="62" t="s">
        <v>7</v>
      </c>
      <c r="BV92" s="62" t="s">
        <v>7</v>
      </c>
      <c r="BW92" s="62" t="s">
        <v>7</v>
      </c>
      <c r="BX92" s="62" t="s">
        <v>7</v>
      </c>
      <c r="BY92" s="62">
        <v>583</v>
      </c>
      <c r="BZ92" s="62">
        <v>582</v>
      </c>
      <c r="CA92" s="62" t="s">
        <v>7</v>
      </c>
      <c r="CB92" s="62" t="s">
        <v>7</v>
      </c>
      <c r="CC92" s="62" t="s">
        <v>7</v>
      </c>
      <c r="CD92" s="62" t="s">
        <v>7</v>
      </c>
      <c r="CE92" s="62" t="s">
        <v>7</v>
      </c>
      <c r="CF92" s="62" t="s">
        <v>7</v>
      </c>
      <c r="CG92" s="62" t="s">
        <v>7</v>
      </c>
      <c r="CH92" s="62" t="s">
        <v>7</v>
      </c>
      <c r="CI92" s="62" t="s">
        <v>7</v>
      </c>
      <c r="CJ92" s="62" t="s">
        <v>7</v>
      </c>
      <c r="CK92" s="117"/>
      <c r="CL92" s="60" t="str">
        <f>IF(AD92="Athlete Name","",AD92)</f>
        <v>Griffin Lake</v>
      </c>
      <c r="CM92" s="46">
        <v>21</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6"/>
      <c r="CK94" s="118"/>
      <c r="CL94" s="158"/>
      <c r="CM94" s="97"/>
      <c r="CN94" s="105"/>
    </row>
    <row r="95" spans="2:92" ht="8.5" customHeight="1" thickTop="1" x14ac:dyDescent="0.35">
      <c r="B95" s="71"/>
      <c r="C95" s="327"/>
      <c r="D95" s="47"/>
      <c r="E95" s="60"/>
      <c r="G95" s="46"/>
      <c r="I95" s="61"/>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34"/>
      <c r="AF95" s="135"/>
      <c r="AG95" s="136"/>
      <c r="AH95" s="136"/>
      <c r="AI95" s="137"/>
      <c r="AJ95" s="138"/>
      <c r="AL95" s="143"/>
      <c r="AM95" s="137"/>
      <c r="AN95" s="137"/>
      <c r="AO95" s="137"/>
      <c r="AP95" s="137"/>
      <c r="AQ95" s="137"/>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5"/>
      <c r="CK95" s="117"/>
      <c r="CL95" s="134"/>
      <c r="CM95" s="46"/>
      <c r="CN95" s="88"/>
    </row>
    <row r="96" spans="2:92" x14ac:dyDescent="0.35">
      <c r="B96" s="71"/>
      <c r="C96" s="327">
        <f t="shared" si="210"/>
        <v>20</v>
      </c>
      <c r="D96" s="47" t="str">
        <f t="shared" si="210"/>
        <v>Dylan Gregory</v>
      </c>
      <c r="E96" s="60"/>
      <c r="F96" s="1">
        <f>IF(COUNT(AL96:CJ96)=0,"", COUNT(AL96:CJ96))</f>
        <v>6</v>
      </c>
      <c r="G96" s="46">
        <f t="shared" si="211"/>
        <v>5</v>
      </c>
      <c r="I96" s="61"/>
      <c r="J96" s="108" t="s">
        <v>7</v>
      </c>
      <c r="K96" s="45">
        <f>IFERROR(LARGE((AL96:CJ96),1),"")</f>
        <v>578</v>
      </c>
      <c r="L96" s="1">
        <f>IFERROR(LARGE((AL96:CJ96),2),"")</f>
        <v>577</v>
      </c>
      <c r="M96" s="1">
        <f>IFERROR(LARGE((AL96:CJ96),3),"")</f>
        <v>576</v>
      </c>
      <c r="N96" s="1">
        <f>IFERROR(LARGE((AL96:CJ96),4),"")</f>
        <v>571</v>
      </c>
      <c r="O96" s="46">
        <f>IFERROR(LARGE((AL96:CJ96),5),"")</f>
        <v>571</v>
      </c>
      <c r="P96" s="1"/>
      <c r="Q96" s="56">
        <f t="shared" si="212"/>
        <v>574.6</v>
      </c>
      <c r="R96" s="57" t="str">
        <f t="shared" si="213"/>
        <v/>
      </c>
      <c r="T96" s="5">
        <f t="shared" ref="T96" si="250">IF(U96="","",1)</f>
        <v>1</v>
      </c>
      <c r="U96" s="4">
        <f t="shared" ref="U96" si="251">IF(SUM(Q96:R96)=0,"",SUM(Q96:R96))</f>
        <v>574.6</v>
      </c>
      <c r="V96" s="6">
        <f t="shared" ref="V96" si="252">IF(U96="","",1)</f>
        <v>1</v>
      </c>
      <c r="X96" s="60" t="str">
        <f t="shared" si="200"/>
        <v>Dylan Gregory</v>
      </c>
      <c r="Y96" s="46"/>
      <c r="Z96" s="76"/>
      <c r="AB96" s="82"/>
      <c r="AC96" s="45">
        <v>20</v>
      </c>
      <c r="AD96" s="60" t="s">
        <v>200</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v>578</v>
      </c>
      <c r="BA96" s="62">
        <v>576</v>
      </c>
      <c r="BB96" s="62" t="s">
        <v>7</v>
      </c>
      <c r="BC96" s="62" t="s">
        <v>7</v>
      </c>
      <c r="BD96" s="62" t="s">
        <v>7</v>
      </c>
      <c r="BE96" s="62" t="s">
        <v>7</v>
      </c>
      <c r="BF96" s="62" t="s">
        <v>7</v>
      </c>
      <c r="BG96" s="62" t="s">
        <v>7</v>
      </c>
      <c r="BH96" s="62" t="s">
        <v>7</v>
      </c>
      <c r="BI96" s="62" t="s">
        <v>7</v>
      </c>
      <c r="BJ96" s="62" t="s">
        <v>7</v>
      </c>
      <c r="BK96" s="62">
        <v>571</v>
      </c>
      <c r="BL96" s="62">
        <v>577</v>
      </c>
      <c r="BM96" s="62" t="s">
        <v>7</v>
      </c>
      <c r="BN96" s="62" t="s">
        <v>7</v>
      </c>
      <c r="BO96" s="62">
        <v>565</v>
      </c>
      <c r="BP96" s="62">
        <v>571</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Dylan Gregory</v>
      </c>
      <c r="CM96" s="46">
        <v>22</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2"/>
      <c r="CK98" s="118"/>
      <c r="CL98" s="146"/>
      <c r="CM98" s="97"/>
      <c r="CN98" s="105"/>
    </row>
    <row r="99" spans="2:92" ht="8.5" customHeight="1" thickTop="1" x14ac:dyDescent="0.35">
      <c r="B99" s="71"/>
      <c r="C99" s="327"/>
      <c r="D99" s="47"/>
      <c r="E99" s="60"/>
      <c r="G99" s="46"/>
      <c r="I99" s="61"/>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2"/>
      <c r="CK99" s="117"/>
      <c r="CL99" s="149"/>
      <c r="CM99" s="46"/>
      <c r="CN99" s="88"/>
    </row>
    <row r="100" spans="2:92" x14ac:dyDescent="0.35">
      <c r="B100" s="71"/>
      <c r="C100" s="327">
        <f t="shared" si="210"/>
        <v>21</v>
      </c>
      <c r="D100" s="47" t="str">
        <f t="shared" si="210"/>
        <v>Matt Sanchez</v>
      </c>
      <c r="E100" s="60"/>
      <c r="F100" s="1">
        <f>IF(COUNT(AL100:CJ100)=0,"", COUNT(AL100:CJ100))</f>
        <v>6</v>
      </c>
      <c r="G100" s="46">
        <f t="shared" si="211"/>
        <v>5</v>
      </c>
      <c r="I100" s="61"/>
      <c r="J100" s="108" t="s">
        <v>7</v>
      </c>
      <c r="K100" s="45">
        <f>IFERROR(LARGE((AL100:CJ100),1),"")</f>
        <v>591</v>
      </c>
      <c r="L100" s="1">
        <f>IFERROR(LARGE((AL100:CJ100),2),"")</f>
        <v>586</v>
      </c>
      <c r="M100" s="1">
        <f>IFERROR(LARGE((AL100:CJ100),3),"")</f>
        <v>585</v>
      </c>
      <c r="N100" s="1">
        <f>IFERROR(LARGE((AL100:CJ100),4),"")</f>
        <v>585</v>
      </c>
      <c r="O100" s="46">
        <f>IFERROR(LARGE((AL100:CJ100),5),"")</f>
        <v>584</v>
      </c>
      <c r="P100" s="1"/>
      <c r="Q100" s="56">
        <f t="shared" si="212"/>
        <v>586.20000000000005</v>
      </c>
      <c r="R100" s="57" t="str">
        <f t="shared" si="213"/>
        <v/>
      </c>
      <c r="T100" s="5">
        <f t="shared" ref="T100" si="262">IF(U100="","",1)</f>
        <v>1</v>
      </c>
      <c r="U100" s="4">
        <f t="shared" ref="U100" si="263">IF(SUM(Q100:R100)=0,"",SUM(Q100:R100))</f>
        <v>586.20000000000005</v>
      </c>
      <c r="V100" s="6">
        <f t="shared" ref="V100" si="264">IF(U100="","",1)</f>
        <v>1</v>
      </c>
      <c r="X100" s="60" t="str">
        <f t="shared" si="200"/>
        <v>Matt Sanchez</v>
      </c>
      <c r="Y100" s="46"/>
      <c r="Z100" s="76"/>
      <c r="AB100" s="82"/>
      <c r="AC100" s="45">
        <v>21</v>
      </c>
      <c r="AD100" s="60" t="s">
        <v>143</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v>585</v>
      </c>
      <c r="BA100" s="62">
        <v>585</v>
      </c>
      <c r="BB100" s="62" t="s">
        <v>7</v>
      </c>
      <c r="BC100" s="62" t="s">
        <v>7</v>
      </c>
      <c r="BD100" s="62" t="s">
        <v>7</v>
      </c>
      <c r="BE100" s="62" t="s">
        <v>7</v>
      </c>
      <c r="BF100" s="62" t="s">
        <v>7</v>
      </c>
      <c r="BG100" s="62" t="s">
        <v>7</v>
      </c>
      <c r="BH100" s="62" t="s">
        <v>7</v>
      </c>
      <c r="BI100" s="62" t="s">
        <v>7</v>
      </c>
      <c r="BJ100" s="62" t="s">
        <v>7</v>
      </c>
      <c r="BK100" s="62">
        <v>584</v>
      </c>
      <c r="BL100" s="62">
        <v>586</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v>579</v>
      </c>
      <c r="BZ100" s="62">
        <v>591</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Matt Sanchez</v>
      </c>
      <c r="CM100" s="46">
        <v>23</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6"/>
      <c r="CK102" s="118"/>
      <c r="CL102" s="158"/>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34"/>
      <c r="AF103" s="135"/>
      <c r="AG103" s="136"/>
      <c r="AH103" s="136"/>
      <c r="AI103" s="137"/>
      <c r="AJ103" s="138"/>
      <c r="AL103" s="143"/>
      <c r="AM103" s="137"/>
      <c r="AN103" s="137"/>
      <c r="AO103" s="137"/>
      <c r="AP103" s="137"/>
      <c r="AQ103" s="137"/>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10"/>
        <v>22</v>
      </c>
      <c r="D104" s="47" t="str">
        <f t="shared" si="210"/>
        <v>Max Duncan</v>
      </c>
      <c r="E104" s="60"/>
      <c r="F104" s="1">
        <f>IF(COUNT(AL104:CJ104)=0,"", COUNT(AL104:CJ104))</f>
        <v>7</v>
      </c>
      <c r="G104" s="46">
        <f t="shared" si="211"/>
        <v>5</v>
      </c>
      <c r="I104" s="61"/>
      <c r="J104" s="108" t="s">
        <v>7</v>
      </c>
      <c r="K104" s="45">
        <f>IFERROR(LARGE((AL104:CJ104),1),"")</f>
        <v>582</v>
      </c>
      <c r="L104" s="1">
        <f>IFERROR(LARGE((AL104:CJ104),2),"")</f>
        <v>577</v>
      </c>
      <c r="M104" s="1">
        <f>IFERROR(LARGE((AL104:CJ104),3),"")</f>
        <v>574</v>
      </c>
      <c r="N104" s="1">
        <f>IFERROR(LARGE((AL104:CJ104),4),"")</f>
        <v>571</v>
      </c>
      <c r="O104" s="46">
        <f>IFERROR(LARGE((AL104:CJ104),5),"")</f>
        <v>567</v>
      </c>
      <c r="P104" s="1"/>
      <c r="Q104" s="56">
        <f t="shared" si="212"/>
        <v>574.20000000000005</v>
      </c>
      <c r="R104" s="57" t="str">
        <f t="shared" si="213"/>
        <v/>
      </c>
      <c r="T104" s="5">
        <f t="shared" ref="T104" si="274">IF(U104="","",1)</f>
        <v>1</v>
      </c>
      <c r="U104" s="4">
        <f t="shared" ref="U104" si="275">IF(SUM(Q104:R104)=0,"",SUM(Q104:R104))</f>
        <v>574.20000000000005</v>
      </c>
      <c r="V104" s="6">
        <f t="shared" ref="V104" si="276">IF(U104="","",1)</f>
        <v>1</v>
      </c>
      <c r="X104" s="60" t="str">
        <f t="shared" si="200"/>
        <v>Max Duncan</v>
      </c>
      <c r="Y104" s="46"/>
      <c r="Z104" s="76"/>
      <c r="AB104" s="82"/>
      <c r="AC104" s="45">
        <v>22</v>
      </c>
      <c r="AD104" s="60" t="s">
        <v>202</v>
      </c>
      <c r="AF104" s="45"/>
      <c r="AG104" s="1"/>
      <c r="AH104" s="1"/>
      <c r="AI104" s="1"/>
      <c r="AJ104" s="46"/>
      <c r="AK104" s="108"/>
      <c r="AL104" s="62" t="s">
        <v>7</v>
      </c>
      <c r="AM104" s="62">
        <v>567</v>
      </c>
      <c r="AN104" s="62" t="s">
        <v>7</v>
      </c>
      <c r="AO104" s="62" t="s">
        <v>7</v>
      </c>
      <c r="AP104" s="62" t="s">
        <v>7</v>
      </c>
      <c r="AQ104" s="62" t="s">
        <v>7</v>
      </c>
      <c r="AR104" s="62" t="s">
        <v>7</v>
      </c>
      <c r="AS104" s="62" t="s">
        <v>7</v>
      </c>
      <c r="AT104" s="62" t="s">
        <v>7</v>
      </c>
      <c r="AU104" s="62" t="s">
        <v>7</v>
      </c>
      <c r="AV104" s="62">
        <v>574</v>
      </c>
      <c r="AW104" s="62" t="s">
        <v>7</v>
      </c>
      <c r="AX104" s="62" t="s">
        <v>7</v>
      </c>
      <c r="AY104" s="62" t="s">
        <v>7</v>
      </c>
      <c r="AZ104" s="62">
        <v>564</v>
      </c>
      <c r="BA104" s="62">
        <v>571</v>
      </c>
      <c r="BB104" s="62" t="s">
        <v>7</v>
      </c>
      <c r="BC104" s="62" t="s">
        <v>7</v>
      </c>
      <c r="BD104" s="62" t="s">
        <v>7</v>
      </c>
      <c r="BE104" s="62" t="s">
        <v>7</v>
      </c>
      <c r="BF104" s="62" t="s">
        <v>7</v>
      </c>
      <c r="BG104" s="62">
        <v>582</v>
      </c>
      <c r="BH104" s="62" t="s">
        <v>7</v>
      </c>
      <c r="BI104" s="62" t="s">
        <v>7</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v>555</v>
      </c>
      <c r="BZ104" s="62">
        <v>577</v>
      </c>
      <c r="CA104" s="62" t="s">
        <v>7</v>
      </c>
      <c r="CB104" s="62" t="s">
        <v>7</v>
      </c>
      <c r="CC104" s="62" t="s">
        <v>7</v>
      </c>
      <c r="CD104" s="62" t="s">
        <v>7</v>
      </c>
      <c r="CE104" s="62" t="s">
        <v>7</v>
      </c>
      <c r="CF104" s="62" t="s">
        <v>7</v>
      </c>
      <c r="CG104" s="62" t="s">
        <v>7</v>
      </c>
      <c r="CH104" s="62" t="s">
        <v>7</v>
      </c>
      <c r="CI104" s="62" t="s">
        <v>7</v>
      </c>
      <c r="CJ104" s="62" t="s">
        <v>7</v>
      </c>
      <c r="CK104" s="117"/>
      <c r="CL104" s="60" t="str">
        <f>IF(AD104="Athlete Name","",AD104)</f>
        <v>Max Duncan</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37"/>
      <c r="AN107" s="137"/>
      <c r="AO107" s="137"/>
      <c r="AP107" s="137"/>
      <c r="AQ107" s="137"/>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5"/>
      <c r="CK107" s="117"/>
      <c r="CL107" s="134"/>
      <c r="CM107" s="46"/>
      <c r="CN107" s="88"/>
    </row>
    <row r="108" spans="2:92" x14ac:dyDescent="0.35">
      <c r="B108" s="71"/>
      <c r="C108" s="327">
        <f t="shared" si="210"/>
        <v>23</v>
      </c>
      <c r="D108" s="47" t="str">
        <f t="shared" si="210"/>
        <v>Scott Patterson</v>
      </c>
      <c r="E108" s="60"/>
      <c r="F108" s="1">
        <f>IF(COUNT(AL108:CJ108)=0,"", COUNT(AL108:CJ108))</f>
        <v>4</v>
      </c>
      <c r="G108" s="46">
        <f t="shared" si="211"/>
        <v>4</v>
      </c>
      <c r="I108" s="61"/>
      <c r="J108" s="108" t="s">
        <v>7</v>
      </c>
      <c r="K108" s="45">
        <f>IFERROR(LARGE((AL108:CJ108),1),"")</f>
        <v>587</v>
      </c>
      <c r="L108" s="1">
        <f>IFERROR(LARGE((AL108:CJ108),2),"")</f>
        <v>578</v>
      </c>
      <c r="M108" s="1">
        <f>IFERROR(LARGE((AL108:CJ108),3),"")</f>
        <v>578</v>
      </c>
      <c r="N108" s="1">
        <f>IFERROR(LARGE((AL108:CJ108),4),"")</f>
        <v>574</v>
      </c>
      <c r="O108" s="46" t="str">
        <f>IFERROR(LARGE((AL108:CJ108),5),"")</f>
        <v/>
      </c>
      <c r="P108" s="1"/>
      <c r="Q108" s="56">
        <f t="shared" si="212"/>
        <v>579.25</v>
      </c>
      <c r="R108" s="57" t="str">
        <f t="shared" si="213"/>
        <v/>
      </c>
      <c r="T108" s="5">
        <f t="shared" ref="T108" si="286">IF(U108="","",1)</f>
        <v>1</v>
      </c>
      <c r="U108" s="4">
        <f t="shared" ref="U108" si="287">IF(SUM(Q108:R108)=0,"",SUM(Q108:R108))</f>
        <v>579.25</v>
      </c>
      <c r="V108" s="6">
        <f t="shared" ref="V108" si="288">IF(U108="","",1)</f>
        <v>1</v>
      </c>
      <c r="X108" s="60" t="str">
        <f t="shared" si="200"/>
        <v>Scott Patterson</v>
      </c>
      <c r="Y108" s="46"/>
      <c r="Z108" s="76"/>
      <c r="AB108" s="82"/>
      <c r="AC108" s="45">
        <v>23</v>
      </c>
      <c r="AD108" s="60" t="s">
        <v>224</v>
      </c>
      <c r="AF108" s="45"/>
      <c r="AG108" s="1"/>
      <c r="AH108" s="1"/>
      <c r="AI108" s="1"/>
      <c r="AJ108" s="46"/>
      <c r="AK108" s="108"/>
      <c r="AL108" s="62" t="s">
        <v>7</v>
      </c>
      <c r="AM108" s="62" t="s">
        <v>7</v>
      </c>
      <c r="AN108" s="62">
        <v>587</v>
      </c>
      <c r="AO108" s="62">
        <v>578</v>
      </c>
      <c r="AP108" s="62">
        <v>578</v>
      </c>
      <c r="AQ108" s="62">
        <v>574</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Scott Patterson</v>
      </c>
      <c r="CM108" s="46">
        <v>26</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2"/>
      <c r="CK110" s="118"/>
      <c r="CL110" s="146"/>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1"/>
      <c r="AN111" s="151"/>
      <c r="AO111" s="151"/>
      <c r="AP111" s="151"/>
      <c r="AQ111" s="151"/>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2"/>
      <c r="CK111" s="117"/>
      <c r="CL111" s="149"/>
      <c r="CM111" s="46"/>
      <c r="CN111" s="88"/>
    </row>
    <row r="112" spans="2:92" x14ac:dyDescent="0.35">
      <c r="B112" s="71"/>
      <c r="C112" s="327">
        <f t="shared" si="210"/>
        <v>24</v>
      </c>
      <c r="D112" s="47" t="str">
        <f t="shared" si="210"/>
        <v>James Hart</v>
      </c>
      <c r="E112" s="60"/>
      <c r="F112" s="1">
        <f>IF(COUNT(AL112:CJ112)=0,"", COUNT(AL112:CJ112))</f>
        <v>3</v>
      </c>
      <c r="G112" s="46">
        <f t="shared" si="211"/>
        <v>3</v>
      </c>
      <c r="I112" s="61"/>
      <c r="J112" s="108" t="s">
        <v>7</v>
      </c>
      <c r="K112" s="45">
        <f>IFERROR(LARGE((AL112:CJ112),1),"")</f>
        <v>580</v>
      </c>
      <c r="L112" s="1">
        <f>IFERROR(LARGE((AL112:CJ112),2),"")</f>
        <v>579</v>
      </c>
      <c r="M112" s="1">
        <f>IFERROR(LARGE((AL112:CJ112),3),"")</f>
        <v>576</v>
      </c>
      <c r="N112" s="1" t="str">
        <f>IFERROR(LARGE((AL112:CJ112),4),"")</f>
        <v/>
      </c>
      <c r="O112" s="46" t="str">
        <f>IFERROR(LARGE((AL112:CJ112),5),"")</f>
        <v/>
      </c>
      <c r="P112" s="1"/>
      <c r="Q112" s="56">
        <f t="shared" si="212"/>
        <v>578.33333333333337</v>
      </c>
      <c r="R112" s="57" t="str">
        <f t="shared" si="213"/>
        <v/>
      </c>
      <c r="T112" s="5">
        <f t="shared" ref="T112" si="298">IF(U112="","",1)</f>
        <v>1</v>
      </c>
      <c r="U112" s="4">
        <f t="shared" ref="U112" si="299">IF(SUM(Q112:R112)=0,"",SUM(Q112:R112))</f>
        <v>578.33333333333337</v>
      </c>
      <c r="V112" s="6">
        <f t="shared" ref="V112" si="300">IF(U112="","",1)</f>
        <v>1</v>
      </c>
      <c r="X112" s="60" t="str">
        <f t="shared" si="200"/>
        <v>James Hart</v>
      </c>
      <c r="Y112" s="46"/>
      <c r="Z112" s="76"/>
      <c r="AB112" s="82"/>
      <c r="AC112" s="45">
        <v>24</v>
      </c>
      <c r="AD112" s="60" t="s">
        <v>271</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v>580</v>
      </c>
      <c r="BA112" s="62">
        <v>579</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v>576</v>
      </c>
      <c r="BR112" s="62" t="s">
        <v>7</v>
      </c>
      <c r="BS112" s="62" t="s">
        <v>7</v>
      </c>
      <c r="BT112" s="62" t="s">
        <v>7</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James Hart</v>
      </c>
      <c r="CM112" s="46">
        <v>27</v>
      </c>
      <c r="CN112" s="88"/>
    </row>
    <row r="113" spans="2:92" x14ac:dyDescent="0.35">
      <c r="B113" s="71"/>
      <c r="C113" s="327"/>
      <c r="D113" s="47"/>
      <c r="E113" s="60"/>
      <c r="F113" s="45"/>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6"/>
      <c r="CK114" s="118"/>
      <c r="CL114" s="158"/>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37"/>
      <c r="AN115" s="137"/>
      <c r="AO115" s="137"/>
      <c r="AP115" s="137"/>
      <c r="AQ115" s="137"/>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5"/>
      <c r="CK115" s="117"/>
      <c r="CL115" s="134"/>
      <c r="CM115" s="46"/>
      <c r="CN115" s="88"/>
    </row>
    <row r="116" spans="2:92" x14ac:dyDescent="0.35">
      <c r="B116" s="71"/>
      <c r="C116" s="327">
        <f t="shared" si="210"/>
        <v>25</v>
      </c>
      <c r="D116" s="47" t="str">
        <f t="shared" si="210"/>
        <v>Jared Eddy</v>
      </c>
      <c r="E116" s="60"/>
      <c r="F116" s="1">
        <f>IF(COUNT(AL116:CJ116)=0,"", COUNT(AL116:CJ116))</f>
        <v>11</v>
      </c>
      <c r="G116" s="46">
        <f t="shared" si="211"/>
        <v>5</v>
      </c>
      <c r="I116" s="61"/>
      <c r="J116" s="108" t="s">
        <v>7</v>
      </c>
      <c r="K116" s="45">
        <f>IFERROR(LARGE((AL116:CJ116),1),"")</f>
        <v>591</v>
      </c>
      <c r="L116" s="1">
        <f>IFERROR(LARGE((AL116:CJ116),2),"")</f>
        <v>588</v>
      </c>
      <c r="M116" s="1">
        <f>IFERROR(LARGE((AL116:CJ116),3),"")</f>
        <v>587</v>
      </c>
      <c r="N116" s="1">
        <f>IFERROR(LARGE((AL116:CJ116),4),"")</f>
        <v>587</v>
      </c>
      <c r="O116" s="46">
        <f>IFERROR(LARGE((AL116:CJ116),5),"")</f>
        <v>584</v>
      </c>
      <c r="P116" s="1"/>
      <c r="Q116" s="56">
        <f t="shared" si="212"/>
        <v>587.4</v>
      </c>
      <c r="R116" s="57" t="str">
        <f t="shared" si="213"/>
        <v/>
      </c>
      <c r="T116" s="5">
        <f t="shared" ref="T116" si="310">IF(U116="","",1)</f>
        <v>1</v>
      </c>
      <c r="U116" s="4">
        <f t="shared" ref="U116" si="311">IF(SUM(Q116:R116)=0,"",SUM(Q116:R116))</f>
        <v>587.4</v>
      </c>
      <c r="V116" s="6">
        <f t="shared" ref="V116" si="312">IF(U116="","",1)</f>
        <v>1</v>
      </c>
      <c r="X116" s="60" t="str">
        <f t="shared" si="200"/>
        <v>Jared Eddy</v>
      </c>
      <c r="Y116" s="46"/>
      <c r="Z116" s="76"/>
      <c r="AB116" s="82"/>
      <c r="AC116" s="45">
        <v>25</v>
      </c>
      <c r="AD116" s="60" t="s">
        <v>247</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v>588</v>
      </c>
      <c r="BK116" s="62">
        <v>591</v>
      </c>
      <c r="BL116" s="62">
        <v>580</v>
      </c>
      <c r="BM116" s="62">
        <v>587</v>
      </c>
      <c r="BN116" s="62">
        <v>584</v>
      </c>
      <c r="BO116" s="62">
        <v>573</v>
      </c>
      <c r="BP116" s="62">
        <v>580</v>
      </c>
      <c r="BQ116" s="62" t="s">
        <v>7</v>
      </c>
      <c r="BR116" s="62" t="s">
        <v>7</v>
      </c>
      <c r="BS116" s="62" t="s">
        <v>7</v>
      </c>
      <c r="BT116" s="62">
        <v>583</v>
      </c>
      <c r="BU116" s="62" t="s">
        <v>7</v>
      </c>
      <c r="BV116" s="62" t="s">
        <v>7</v>
      </c>
      <c r="BW116" s="62" t="s">
        <v>7</v>
      </c>
      <c r="BX116" s="62" t="s">
        <v>7</v>
      </c>
      <c r="BY116" s="62">
        <v>581</v>
      </c>
      <c r="BZ116" s="62">
        <v>587</v>
      </c>
      <c r="CA116" s="62" t="s">
        <v>7</v>
      </c>
      <c r="CB116" s="62" t="s">
        <v>7</v>
      </c>
      <c r="CC116" s="62">
        <v>580</v>
      </c>
      <c r="CD116" s="62" t="s">
        <v>7</v>
      </c>
      <c r="CE116" s="62" t="s">
        <v>7</v>
      </c>
      <c r="CF116" s="62" t="s">
        <v>7</v>
      </c>
      <c r="CG116" s="62" t="s">
        <v>7</v>
      </c>
      <c r="CH116" s="62" t="s">
        <v>7</v>
      </c>
      <c r="CI116" s="62" t="s">
        <v>7</v>
      </c>
      <c r="CJ116" s="62" t="s">
        <v>7</v>
      </c>
      <c r="CK116" s="117"/>
      <c r="CL116" s="60" t="str">
        <f>IF(AD116="Athlete Name","",AD116)</f>
        <v>Jared Eddy</v>
      </c>
      <c r="CM116" s="46">
        <v>28</v>
      </c>
      <c r="CN116" s="88"/>
    </row>
    <row r="117" spans="2:92" x14ac:dyDescent="0.35">
      <c r="B117" s="71"/>
      <c r="C117" s="327"/>
      <c r="D117" s="47"/>
      <c r="E117" s="60"/>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6">IF(U116="","",1)</f>
        <v>1</v>
      </c>
      <c r="U118" s="93">
        <f t="shared" ref="U118" si="317">IF(U116="","",1)</f>
        <v>1</v>
      </c>
      <c r="V118" s="109">
        <f t="shared" ref="V118" si="318">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2"/>
      <c r="CK118" s="118"/>
      <c r="CL118" s="146"/>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19">IF(U120="","",1)</f>
        <v>1</v>
      </c>
      <c r="U119" s="1">
        <f t="shared" ref="U119" si="320">IF(U120="","",1)</f>
        <v>1</v>
      </c>
      <c r="V119" s="6">
        <f t="shared" ref="V119" si="321">IF(U120="","",1)</f>
        <v>1</v>
      </c>
      <c r="X119" s="60"/>
      <c r="Y119" s="46"/>
      <c r="Z119" s="76"/>
      <c r="AB119" s="82"/>
      <c r="AC119" s="45"/>
      <c r="AD119" s="149"/>
      <c r="AF119" s="150"/>
      <c r="AG119" s="151"/>
      <c r="AH119" s="151"/>
      <c r="AI119" s="151"/>
      <c r="AJ119" s="152"/>
      <c r="AL119" s="150"/>
      <c r="AM119" s="151"/>
      <c r="AN119" s="151"/>
      <c r="AO119" s="151"/>
      <c r="AP119" s="151"/>
      <c r="AQ119" s="151"/>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2"/>
      <c r="CK119" s="117"/>
      <c r="CL119" s="149"/>
      <c r="CM119" s="46"/>
      <c r="CN119" s="88"/>
    </row>
    <row r="120" spans="2:92" x14ac:dyDescent="0.35">
      <c r="B120" s="71"/>
      <c r="C120" s="327">
        <f t="shared" si="210"/>
        <v>26</v>
      </c>
      <c r="D120" s="47" t="str">
        <f t="shared" si="210"/>
        <v>Gavin Perkowski</v>
      </c>
      <c r="E120" s="60"/>
      <c r="F120" s="1">
        <f>IF(COUNT(AL120:CJ120)=0,"", COUNT(AL120:CJ120))</f>
        <v>1</v>
      </c>
      <c r="G120" s="46">
        <f t="shared" si="211"/>
        <v>1</v>
      </c>
      <c r="I120" s="61"/>
      <c r="J120" s="108" t="s">
        <v>7</v>
      </c>
      <c r="K120" s="45">
        <f>IFERROR(LARGE((AL120:CJ120),1),"")</f>
        <v>585</v>
      </c>
      <c r="L120" s="1" t="str">
        <f>IFERROR(LARGE((AL120:CJ120),2),"")</f>
        <v/>
      </c>
      <c r="M120" s="1" t="str">
        <f>IFERROR(LARGE((AL120:CJ120),3),"")</f>
        <v/>
      </c>
      <c r="N120" s="1" t="str">
        <f>IFERROR(LARGE((AL120:CJ120),4),"")</f>
        <v/>
      </c>
      <c r="O120" s="46" t="str">
        <f>IFERROR(LARGE((AL120:CJ120),5),"")</f>
        <v/>
      </c>
      <c r="P120" s="1"/>
      <c r="Q120" s="56">
        <f t="shared" si="212"/>
        <v>585</v>
      </c>
      <c r="R120" s="57" t="str">
        <f t="shared" si="213"/>
        <v/>
      </c>
      <c r="T120" s="5">
        <f t="shared" ref="T120" si="322">IF(U120="","",1)</f>
        <v>1</v>
      </c>
      <c r="U120" s="4">
        <f t="shared" ref="U120" si="323">IF(SUM(Q120:R120)=0,"",SUM(Q120:R120))</f>
        <v>585</v>
      </c>
      <c r="V120" s="6">
        <f t="shared" ref="V120" si="324">IF(U120="","",1)</f>
        <v>1</v>
      </c>
      <c r="X120" s="60" t="str">
        <f t="shared" si="200"/>
        <v>Gavin Perkowski</v>
      </c>
      <c r="Y120" s="46"/>
      <c r="Z120" s="76"/>
      <c r="AB120" s="82"/>
      <c r="AC120" s="45">
        <v>26</v>
      </c>
      <c r="AD120" s="60" t="s">
        <v>192</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v>585</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Gavin Perkowski</v>
      </c>
      <c r="CM120" s="46">
        <v>29</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5">IF(U120="","",1)</f>
        <v>1</v>
      </c>
      <c r="U121" s="126">
        <f t="shared" ref="U121" si="326">IF(U120="","",1)</f>
        <v>1</v>
      </c>
      <c r="V121" s="6">
        <f t="shared" ref="V121" si="327">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28">IF(U120="","",1)</f>
        <v>1</v>
      </c>
      <c r="U122" s="93">
        <f t="shared" ref="U122" si="329">IF(U120="","",1)</f>
        <v>1</v>
      </c>
      <c r="V122" s="109">
        <f t="shared" ref="V122" si="330">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6"/>
      <c r="CK122" s="118"/>
      <c r="CL122" s="158"/>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1">IF(U124="","",1)</f>
        <v>1</v>
      </c>
      <c r="U123" s="1">
        <f t="shared" ref="U123" si="332">IF(U124="","",1)</f>
        <v>1</v>
      </c>
      <c r="V123" s="6">
        <f t="shared" ref="V123" si="333">IF(U124="","",1)</f>
        <v>1</v>
      </c>
      <c r="X123" s="60"/>
      <c r="Y123" s="46"/>
      <c r="Z123" s="76"/>
      <c r="AB123" s="82"/>
      <c r="AC123" s="45"/>
      <c r="AD123" s="134"/>
      <c r="AF123" s="135"/>
      <c r="AG123" s="136"/>
      <c r="AH123" s="136"/>
      <c r="AI123" s="137"/>
      <c r="AJ123" s="138"/>
      <c r="AL123" s="143"/>
      <c r="AM123" s="137"/>
      <c r="AN123" s="137"/>
      <c r="AO123" s="137"/>
      <c r="AP123" s="137"/>
      <c r="AQ123" s="137"/>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5"/>
      <c r="CK123" s="117"/>
      <c r="CL123" s="134"/>
      <c r="CM123" s="46"/>
      <c r="CN123" s="88"/>
    </row>
    <row r="124" spans="2:92" x14ac:dyDescent="0.35">
      <c r="B124" s="71"/>
      <c r="C124" s="327">
        <f t="shared" si="210"/>
        <v>27</v>
      </c>
      <c r="D124" s="47" t="str">
        <f t="shared" si="210"/>
        <v>Zachary Jackson</v>
      </c>
      <c r="E124" s="60"/>
      <c r="F124" s="1">
        <f>IF(COUNT(AL124:CJ124)=0,"", COUNT(AL124:CJ124))</f>
        <v>2</v>
      </c>
      <c r="G124" s="46">
        <f t="shared" si="211"/>
        <v>2</v>
      </c>
      <c r="I124" s="61"/>
      <c r="J124" s="108" t="s">
        <v>7</v>
      </c>
      <c r="K124" s="45">
        <f>IFERROR(LARGE((AL124:CJ124),1),"")</f>
        <v>583</v>
      </c>
      <c r="L124" s="1">
        <f>IFERROR(LARGE((AL124:CJ124),2),"")</f>
        <v>566</v>
      </c>
      <c r="M124" s="1" t="str">
        <f>IFERROR(LARGE((AL124:CJ124),3),"")</f>
        <v/>
      </c>
      <c r="N124" s="1" t="str">
        <f>IFERROR(LARGE((AL124:CJ124),4),"")</f>
        <v/>
      </c>
      <c r="O124" s="46" t="str">
        <f>IFERROR(LARGE((AL124:CJ124),5),"")</f>
        <v/>
      </c>
      <c r="P124" s="1"/>
      <c r="Q124" s="56">
        <f t="shared" si="212"/>
        <v>574.5</v>
      </c>
      <c r="R124" s="57" t="str">
        <f t="shared" si="213"/>
        <v/>
      </c>
      <c r="T124" s="5">
        <f t="shared" ref="T124" si="334">IF(U124="","",1)</f>
        <v>1</v>
      </c>
      <c r="U124" s="4">
        <f t="shared" ref="U124" si="335">IF(SUM(Q124:R124)=0,"",SUM(Q124:R124))</f>
        <v>574.5</v>
      </c>
      <c r="V124" s="6">
        <f t="shared" ref="V124" si="336">IF(U124="","",1)</f>
        <v>1</v>
      </c>
      <c r="X124" s="60" t="str">
        <f t="shared" si="200"/>
        <v>Zachary Jackson</v>
      </c>
      <c r="Y124" s="46"/>
      <c r="Z124" s="76"/>
      <c r="AB124" s="82"/>
      <c r="AC124" s="45">
        <v>27</v>
      </c>
      <c r="AD124" s="60" t="s">
        <v>287</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v>583</v>
      </c>
      <c r="BP124" s="62">
        <v>566</v>
      </c>
      <c r="BQ124" s="62" t="s">
        <v>7</v>
      </c>
      <c r="BR124" s="62" t="s">
        <v>7</v>
      </c>
      <c r="BS124" s="62" t="s">
        <v>7</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Zachary Jackson</v>
      </c>
      <c r="CM124" s="46">
        <v>30</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37">IF(U124="","",1)</f>
        <v>1</v>
      </c>
      <c r="U125" s="126">
        <f t="shared" ref="U125" si="338">IF(U124="","",1)</f>
        <v>1</v>
      </c>
      <c r="V125" s="6">
        <f t="shared" ref="V125" si="339">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1"/>
      <c r="E126" s="103"/>
      <c r="F126" s="99"/>
      <c r="G126" s="100"/>
      <c r="I126" s="106"/>
      <c r="K126" s="101"/>
      <c r="L126" s="99"/>
      <c r="M126" s="99"/>
      <c r="N126" s="99"/>
      <c r="O126" s="100"/>
      <c r="Q126" s="114"/>
      <c r="R126" s="100"/>
      <c r="T126" s="127">
        <f t="shared" ref="T126" si="340">IF(U124="","",1)</f>
        <v>1</v>
      </c>
      <c r="U126" s="128">
        <f t="shared" ref="U126" si="341">IF(U124="","",1)</f>
        <v>1</v>
      </c>
      <c r="V126" s="129">
        <f t="shared" ref="V126" si="342">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2"/>
      <c r="CL126" s="146"/>
      <c r="CM126" s="97"/>
      <c r="CN126" s="105"/>
    </row>
    <row r="127" spans="2:92" s="3" customFormat="1" x14ac:dyDescent="0.35">
      <c r="B127" s="74"/>
      <c r="C127" s="326"/>
      <c r="Q127" s="3" t="s">
        <v>6</v>
      </c>
      <c r="R127" s="3" t="s">
        <v>37</v>
      </c>
      <c r="Y127" s="66"/>
      <c r="Z127" s="75"/>
      <c r="AB127" s="83"/>
      <c r="AC127" s="58"/>
      <c r="AF127" s="3" t="s">
        <v>10</v>
      </c>
      <c r="AG127" s="3" t="s">
        <v>13</v>
      </c>
      <c r="AH127" s="3" t="s">
        <v>13</v>
      </c>
      <c r="AI127" s="3" t="s">
        <v>14</v>
      </c>
      <c r="AJ127" s="3" t="s">
        <v>16</v>
      </c>
      <c r="AM127" s="3">
        <f t="shared" ref="AM127:CJ127" si="343">AM13</f>
        <v>2022</v>
      </c>
      <c r="AN127" s="3">
        <f t="shared" si="343"/>
        <v>2023</v>
      </c>
      <c r="AO127" s="3">
        <f t="shared" si="343"/>
        <v>2023</v>
      </c>
      <c r="AP127" s="3">
        <f t="shared" si="343"/>
        <v>2023</v>
      </c>
      <c r="AQ127" s="3">
        <f t="shared" si="343"/>
        <v>2023</v>
      </c>
      <c r="AR127" s="3">
        <f t="shared" si="343"/>
        <v>2023</v>
      </c>
      <c r="AS127" s="3">
        <f t="shared" si="343"/>
        <v>2023</v>
      </c>
      <c r="AT127" s="3">
        <f t="shared" si="343"/>
        <v>2023</v>
      </c>
      <c r="AU127" s="3">
        <f t="shared" si="343"/>
        <v>2023</v>
      </c>
      <c r="AV127" s="3">
        <f t="shared" si="343"/>
        <v>2023</v>
      </c>
      <c r="AW127" s="3">
        <f t="shared" si="343"/>
        <v>2023</v>
      </c>
      <c r="AX127" s="3">
        <f t="shared" si="343"/>
        <v>2023</v>
      </c>
      <c r="AY127" s="3">
        <f t="shared" si="343"/>
        <v>2023</v>
      </c>
      <c r="AZ127" s="3">
        <f t="shared" si="343"/>
        <v>2023</v>
      </c>
      <c r="BA127" s="3">
        <f t="shared" si="343"/>
        <v>2023</v>
      </c>
      <c r="BB127" s="3">
        <f t="shared" si="343"/>
        <v>2023</v>
      </c>
      <c r="BC127" s="3">
        <f t="shared" si="343"/>
        <v>2023</v>
      </c>
      <c r="BD127" s="3">
        <f t="shared" si="343"/>
        <v>2023</v>
      </c>
      <c r="BE127" s="3">
        <f t="shared" si="343"/>
        <v>2023</v>
      </c>
      <c r="BF127" s="3">
        <f t="shared" si="343"/>
        <v>2023</v>
      </c>
      <c r="BG127" s="3">
        <f t="shared" si="343"/>
        <v>2023</v>
      </c>
      <c r="BH127" s="3">
        <f t="shared" si="343"/>
        <v>2023</v>
      </c>
      <c r="BI127" s="3">
        <f t="shared" si="343"/>
        <v>2023</v>
      </c>
      <c r="BJ127" s="3">
        <f t="shared" si="343"/>
        <v>2023</v>
      </c>
      <c r="BK127" s="3">
        <f t="shared" si="343"/>
        <v>2023</v>
      </c>
      <c r="BL127" s="3">
        <f t="shared" si="343"/>
        <v>2023</v>
      </c>
      <c r="BM127" s="3">
        <f t="shared" si="343"/>
        <v>2023</v>
      </c>
      <c r="BN127" s="3">
        <f t="shared" si="343"/>
        <v>2023</v>
      </c>
      <c r="BO127" s="3">
        <f t="shared" si="343"/>
        <v>2023</v>
      </c>
      <c r="BP127" s="3">
        <f t="shared" ref="BP127:BU127" si="344">BP13</f>
        <v>2023</v>
      </c>
      <c r="BQ127" s="3">
        <f t="shared" si="344"/>
        <v>2023</v>
      </c>
      <c r="BR127" s="3">
        <f t="shared" si="344"/>
        <v>2023</v>
      </c>
      <c r="BS127" s="3">
        <f t="shared" si="344"/>
        <v>2023</v>
      </c>
      <c r="BT127" s="3">
        <f t="shared" si="344"/>
        <v>2023</v>
      </c>
      <c r="BU127" s="3">
        <f t="shared" si="344"/>
        <v>2023</v>
      </c>
      <c r="BV127" s="3">
        <f t="shared" si="343"/>
        <v>2023</v>
      </c>
      <c r="BW127" s="3">
        <f t="shared" ref="BW127:CD127" si="345">BW13</f>
        <v>2023</v>
      </c>
      <c r="BX127" s="3">
        <f t="shared" ref="BX127" si="346">BX13</f>
        <v>2023</v>
      </c>
      <c r="BY127" s="3">
        <f t="shared" ref="BY127:BZ127" si="347">BY13</f>
        <v>2023</v>
      </c>
      <c r="BZ127" s="3">
        <f t="shared" si="347"/>
        <v>2023</v>
      </c>
      <c r="CA127" s="3">
        <f t="shared" si="345"/>
        <v>2023</v>
      </c>
      <c r="CB127" s="3">
        <f t="shared" ref="CB127:CC127" si="348">CB13</f>
        <v>2023</v>
      </c>
      <c r="CC127" s="3">
        <f t="shared" si="348"/>
        <v>2023</v>
      </c>
      <c r="CD127" s="3">
        <f t="shared" si="345"/>
        <v>2023</v>
      </c>
      <c r="CE127" s="3" t="str">
        <f t="shared" ref="CE127:CH127" si="349">CE13</f>
        <v>Year</v>
      </c>
      <c r="CF127" s="3" t="str">
        <f t="shared" si="349"/>
        <v>Year</v>
      </c>
      <c r="CG127" s="3" t="str">
        <f t="shared" si="349"/>
        <v>Year</v>
      </c>
      <c r="CH127" s="3" t="str">
        <f t="shared" si="349"/>
        <v>Year</v>
      </c>
      <c r="CI127" s="3" t="str">
        <f t="shared" si="343"/>
        <v>Year</v>
      </c>
      <c r="CJ127" s="3" t="str">
        <f t="shared" si="343"/>
        <v>Year</v>
      </c>
      <c r="CM127" s="66"/>
      <c r="CN127" s="89"/>
    </row>
    <row r="128" spans="2:92" s="3" customFormat="1" x14ac:dyDescent="0.35">
      <c r="B128" s="74"/>
      <c r="C128" s="326" t="s">
        <v>0</v>
      </c>
      <c r="F128" s="3" t="s">
        <v>2</v>
      </c>
      <c r="G128" s="3" t="s">
        <v>1</v>
      </c>
      <c r="I128" s="3" t="s">
        <v>13</v>
      </c>
      <c r="K128" s="347" t="s">
        <v>36</v>
      </c>
      <c r="L128" s="347"/>
      <c r="M128" s="347"/>
      <c r="N128" s="347"/>
      <c r="O128" s="347"/>
      <c r="Q128" s="3" t="s">
        <v>7</v>
      </c>
      <c r="R128" s="3" t="s">
        <v>8</v>
      </c>
      <c r="U128" s="3" t="s">
        <v>4</v>
      </c>
      <c r="Y128" s="66"/>
      <c r="Z128" s="75"/>
      <c r="AB128" s="83"/>
      <c r="AC128" s="58" t="s">
        <v>0</v>
      </c>
      <c r="AF128" s="3" t="s">
        <v>11</v>
      </c>
      <c r="AG128" s="3" t="s">
        <v>51</v>
      </c>
      <c r="AH128" s="3" t="s">
        <v>4</v>
      </c>
      <c r="AI128" s="3" t="s">
        <v>15</v>
      </c>
      <c r="AJ128" s="3" t="s">
        <v>7</v>
      </c>
      <c r="AM128" s="3" t="str">
        <f t="shared" ref="AM128:CJ128" si="350">AM14</f>
        <v>December</v>
      </c>
      <c r="AN128" s="3" t="str">
        <f t="shared" si="350"/>
        <v>January</v>
      </c>
      <c r="AO128" s="3" t="str">
        <f t="shared" si="350"/>
        <v>January</v>
      </c>
      <c r="AP128" s="3" t="str">
        <f t="shared" si="350"/>
        <v>January</v>
      </c>
      <c r="AQ128" s="3" t="str">
        <f t="shared" si="350"/>
        <v>January</v>
      </c>
      <c r="AR128" s="3" t="str">
        <f t="shared" si="350"/>
        <v>January</v>
      </c>
      <c r="AS128" s="3" t="str">
        <f t="shared" si="350"/>
        <v>January</v>
      </c>
      <c r="AT128" s="3" t="str">
        <f t="shared" si="350"/>
        <v>January</v>
      </c>
      <c r="AU128" s="3" t="str">
        <f t="shared" si="350"/>
        <v>February</v>
      </c>
      <c r="AV128" s="3" t="str">
        <f t="shared" si="350"/>
        <v>March</v>
      </c>
      <c r="AW128" s="3" t="str">
        <f t="shared" si="350"/>
        <v>March</v>
      </c>
      <c r="AX128" s="3" t="str">
        <f t="shared" si="350"/>
        <v>April</v>
      </c>
      <c r="AY128" s="3" t="str">
        <f t="shared" si="350"/>
        <v>April</v>
      </c>
      <c r="AZ128" s="3" t="str">
        <f t="shared" si="350"/>
        <v>April</v>
      </c>
      <c r="BA128" s="3" t="str">
        <f t="shared" si="350"/>
        <v>April</v>
      </c>
      <c r="BB128" s="3" t="str">
        <f t="shared" si="350"/>
        <v>April</v>
      </c>
      <c r="BC128" s="3" t="str">
        <f t="shared" si="350"/>
        <v>May</v>
      </c>
      <c r="BD128" s="3" t="str">
        <f t="shared" si="350"/>
        <v>May</v>
      </c>
      <c r="BE128" s="3" t="str">
        <f t="shared" si="350"/>
        <v>May</v>
      </c>
      <c r="BF128" s="3" t="str">
        <f t="shared" si="350"/>
        <v>May</v>
      </c>
      <c r="BG128" s="3" t="str">
        <f t="shared" si="350"/>
        <v xml:space="preserve">May </v>
      </c>
      <c r="BH128" s="3" t="str">
        <f t="shared" si="350"/>
        <v xml:space="preserve">May </v>
      </c>
      <c r="BI128" s="3" t="str">
        <f t="shared" si="350"/>
        <v xml:space="preserve">May </v>
      </c>
      <c r="BJ128" s="3" t="str">
        <f t="shared" si="350"/>
        <v>June</v>
      </c>
      <c r="BK128" s="3" t="str">
        <f t="shared" si="350"/>
        <v>June</v>
      </c>
      <c r="BL128" s="3" t="str">
        <f t="shared" si="350"/>
        <v>June</v>
      </c>
      <c r="BM128" s="3" t="str">
        <f t="shared" si="350"/>
        <v>July</v>
      </c>
      <c r="BN128" s="3" t="str">
        <f t="shared" si="350"/>
        <v>July</v>
      </c>
      <c r="BO128" s="3" t="str">
        <f t="shared" si="350"/>
        <v>July</v>
      </c>
      <c r="BP128" s="3" t="str">
        <f t="shared" ref="BP128:BU128" si="351">BP14</f>
        <v>July</v>
      </c>
      <c r="BQ128" s="3" t="str">
        <f t="shared" si="351"/>
        <v>July</v>
      </c>
      <c r="BR128" s="3" t="str">
        <f t="shared" si="351"/>
        <v>August</v>
      </c>
      <c r="BS128" s="3" t="str">
        <f t="shared" si="351"/>
        <v>August</v>
      </c>
      <c r="BT128" s="3" t="str">
        <f t="shared" si="351"/>
        <v>Aug</v>
      </c>
      <c r="BU128" s="3" t="str">
        <f t="shared" si="351"/>
        <v>Aug</v>
      </c>
      <c r="BV128" s="3" t="str">
        <f t="shared" si="350"/>
        <v>Aug</v>
      </c>
      <c r="BW128" s="3" t="str">
        <f t="shared" ref="BW128:CD128" si="352">BW14</f>
        <v>Sept</v>
      </c>
      <c r="BX128" s="3" t="str">
        <f t="shared" ref="BX128" si="353">BX14</f>
        <v>Sept</v>
      </c>
      <c r="BY128" s="3" t="str">
        <f t="shared" ref="BY128:BZ128" si="354">BY14</f>
        <v>Sept</v>
      </c>
      <c r="BZ128" s="3" t="str">
        <f t="shared" si="354"/>
        <v>Sept</v>
      </c>
      <c r="CA128" s="3" t="str">
        <f t="shared" si="352"/>
        <v>Oct</v>
      </c>
      <c r="CB128" s="3" t="str">
        <f t="shared" ref="CB128:CC128" si="355">CB14</f>
        <v>Oct</v>
      </c>
      <c r="CC128" s="3" t="str">
        <f t="shared" si="355"/>
        <v>Nov</v>
      </c>
      <c r="CD128" s="3" t="str">
        <f t="shared" si="352"/>
        <v>Nov</v>
      </c>
      <c r="CE128" s="3" t="str">
        <f t="shared" ref="CE128:CH128" si="356">CE14</f>
        <v>Month</v>
      </c>
      <c r="CF128" s="3" t="str">
        <f t="shared" si="356"/>
        <v>Month</v>
      </c>
      <c r="CG128" s="3" t="str">
        <f t="shared" si="356"/>
        <v>Month</v>
      </c>
      <c r="CH128" s="3" t="str">
        <f t="shared" si="356"/>
        <v>Month</v>
      </c>
      <c r="CI128" s="3" t="str">
        <f t="shared" si="350"/>
        <v>Month</v>
      </c>
      <c r="CJ128" s="3" t="str">
        <f t="shared" si="350"/>
        <v>Month</v>
      </c>
      <c r="CM128" s="66" t="s">
        <v>0</v>
      </c>
      <c r="CN128" s="89"/>
    </row>
    <row r="129" spans="2:92"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J129" si="357">AM15</f>
        <v>OTC PTO</v>
      </c>
      <c r="AN129" s="41" t="str">
        <f t="shared" si="357"/>
        <v>Eley Open 1</v>
      </c>
      <c r="AO129" s="41" t="str">
        <f t="shared" si="357"/>
        <v>Eley Open 2</v>
      </c>
      <c r="AP129" s="41" t="str">
        <f t="shared" si="357"/>
        <v>Eley Open 3</v>
      </c>
      <c r="AQ129" s="41" t="str">
        <f t="shared" si="357"/>
        <v>Eley Open 4</v>
      </c>
      <c r="AR129" s="41" t="str">
        <f t="shared" si="357"/>
        <v>Eley Open 5</v>
      </c>
      <c r="AS129" s="41" t="str">
        <f t="shared" si="357"/>
        <v>Eley Open 6</v>
      </c>
      <c r="AT129" s="41" t="str">
        <f t="shared" si="357"/>
        <v>Eley Open 7</v>
      </c>
      <c r="AU129" s="41" t="str">
        <f t="shared" si="357"/>
        <v>Cairo WC</v>
      </c>
      <c r="AV129" s="41" t="str">
        <f t="shared" si="357"/>
        <v>NTCSC monthly</v>
      </c>
      <c r="AW129" s="41" t="str">
        <f t="shared" si="357"/>
        <v>Bhopal WC</v>
      </c>
      <c r="AX129" s="41" t="str">
        <f t="shared" si="357"/>
        <v>Lima WC</v>
      </c>
      <c r="AY129" s="41" t="str">
        <f t="shared" si="357"/>
        <v>Lima WC</v>
      </c>
      <c r="AZ129" s="41" t="str">
        <f t="shared" si="357"/>
        <v>JO</v>
      </c>
      <c r="BA129" s="41" t="str">
        <f t="shared" si="357"/>
        <v>JO</v>
      </c>
      <c r="BB129" s="41" t="str">
        <f t="shared" si="357"/>
        <v>Lapua IWK Berlin</v>
      </c>
      <c r="BC129" s="41" t="str">
        <f t="shared" si="357"/>
        <v>ISCH Hannover</v>
      </c>
      <c r="BD129" s="41" t="str">
        <f t="shared" si="357"/>
        <v>Pilsen Liberation</v>
      </c>
      <c r="BE129" s="41" t="str">
        <f t="shared" si="357"/>
        <v>Baku WC Elim</v>
      </c>
      <c r="BF129" s="41" t="str">
        <f t="shared" si="357"/>
        <v>Baku WC Qual</v>
      </c>
      <c r="BG129" s="41" t="str">
        <f t="shared" si="357"/>
        <v>NTCSC PTO</v>
      </c>
      <c r="BH129" s="41" t="str">
        <f t="shared" si="357"/>
        <v>NTCSC PTO</v>
      </c>
      <c r="BI129" s="41" t="str">
        <f t="shared" si="357"/>
        <v>NTCSC PTO</v>
      </c>
      <c r="BJ129" s="41" t="str">
        <f t="shared" si="357"/>
        <v>Camp Perry Open</v>
      </c>
      <c r="BK129" s="41" t="str">
        <f t="shared" si="357"/>
        <v>USASNC</v>
      </c>
      <c r="BL129" s="41" t="str">
        <f t="shared" si="357"/>
        <v>USASNC</v>
      </c>
      <c r="BM129" s="41" t="str">
        <f t="shared" si="357"/>
        <v>Pan Am Tryout</v>
      </c>
      <c r="BN129" s="41" t="str">
        <f t="shared" si="357"/>
        <v>Pan Am Tryout</v>
      </c>
      <c r="BO129" s="41" t="str">
        <f t="shared" si="357"/>
        <v>CMP Nat'l</v>
      </c>
      <c r="BP129" s="41" t="str">
        <f t="shared" ref="BP129:BU129" si="358">BP15</f>
        <v>CMP Nat'l</v>
      </c>
      <c r="BQ129" s="41" t="str">
        <f t="shared" si="358"/>
        <v>Jr World Champ</v>
      </c>
      <c r="BR129" s="41" t="str">
        <f t="shared" si="358"/>
        <v>Baku WC Elim</v>
      </c>
      <c r="BS129" s="41" t="str">
        <f t="shared" si="358"/>
        <v>Baku WC Qual</v>
      </c>
      <c r="BT129" s="41" t="str">
        <f t="shared" si="358"/>
        <v>NTCSC PTO</v>
      </c>
      <c r="BU129" s="41" t="str">
        <f t="shared" si="358"/>
        <v>NTCSC PTO</v>
      </c>
      <c r="BV129" s="41" t="str">
        <f t="shared" si="357"/>
        <v>NTCSC PTO</v>
      </c>
      <c r="BW129" s="41" t="str">
        <f t="shared" ref="BW129:CD129" si="359">BW15</f>
        <v>Rio WC Elim</v>
      </c>
      <c r="BX129" s="41" t="str">
        <f t="shared" ref="BX129" si="360">BX15</f>
        <v>Rio WC Qual</v>
      </c>
      <c r="BY129" s="41" t="str">
        <f t="shared" ref="BY129:BZ129" si="361">BY15</f>
        <v>Oly Tryout 1</v>
      </c>
      <c r="BZ129" s="41" t="str">
        <f t="shared" si="361"/>
        <v>Oly Tryout 1</v>
      </c>
      <c r="CA129" s="41" t="str">
        <f t="shared" si="359"/>
        <v>NTCSC Monthly PTO</v>
      </c>
      <c r="CB129" s="41" t="str">
        <f t="shared" ref="CB129:CC129" si="362">CB15</f>
        <v>Pan Am Games</v>
      </c>
      <c r="CC129" s="41" t="str">
        <f t="shared" si="362"/>
        <v>Dixie Double</v>
      </c>
      <c r="CD129" s="41" t="str">
        <f t="shared" si="359"/>
        <v>NTCSC PTO</v>
      </c>
      <c r="CE129" s="41" t="str">
        <f t="shared" ref="CE129:CH129" si="363">CE15</f>
        <v>Event 45</v>
      </c>
      <c r="CF129" s="41" t="str">
        <f t="shared" si="363"/>
        <v>Event 46</v>
      </c>
      <c r="CG129" s="41" t="str">
        <f t="shared" si="363"/>
        <v>Event 47</v>
      </c>
      <c r="CH129" s="41" t="str">
        <f t="shared" si="363"/>
        <v>Event 48</v>
      </c>
      <c r="CI129" s="41" t="str">
        <f t="shared" si="357"/>
        <v>Event 49</v>
      </c>
      <c r="CJ129" s="41" t="str">
        <f t="shared" si="357"/>
        <v>Event 50</v>
      </c>
      <c r="CL129" s="41" t="s">
        <v>34</v>
      </c>
      <c r="CM129" s="66" t="s">
        <v>35</v>
      </c>
      <c r="CN129" s="89"/>
    </row>
    <row r="130" spans="2:92"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2"/>
      <c r="CK130" s="118"/>
      <c r="CL130" s="149"/>
      <c r="CM130" s="97"/>
      <c r="CN130" s="105"/>
    </row>
    <row r="131" spans="2:92" x14ac:dyDescent="0.35">
      <c r="B131" s="71"/>
      <c r="C131" s="327">
        <f t="shared" ref="C131:D131" si="364">IF(AC131="Athlete Name","",AC131)</f>
        <v>28</v>
      </c>
      <c r="D131" s="47" t="str">
        <f t="shared" si="364"/>
        <v>Jack Ogoreuc</v>
      </c>
      <c r="E131" s="60"/>
      <c r="F131" s="1">
        <f>IF(COUNT(AL131:CJ131)=0,"", COUNT(AL131:CJ131))</f>
        <v>1</v>
      </c>
      <c r="G131" s="46">
        <f t="shared" ref="G131" si="365">_xlfn.IFS(F131="","",F131=1,1,F131=2,2,F131=3,3,F131=4,4,F131=5,5,F131&gt;5,5)</f>
        <v>1</v>
      </c>
      <c r="I131" s="61"/>
      <c r="J131" s="108" t="s">
        <v>7</v>
      </c>
      <c r="K131" s="45">
        <f>IFERROR(LARGE((AL131:CJ131),1),"")</f>
        <v>583</v>
      </c>
      <c r="L131" s="1" t="str">
        <f>IFERROR(LARGE((AL131:CJ131),2),"")</f>
        <v/>
      </c>
      <c r="M131" s="1" t="str">
        <f>IFERROR(LARGE((AL131:CJ131),3),"")</f>
        <v/>
      </c>
      <c r="N131" s="1" t="str">
        <f>IFERROR(LARGE((AL131:CJ131),4),"")</f>
        <v/>
      </c>
      <c r="O131" s="46" t="str">
        <f>IFERROR(LARGE((AL131:CJ131),5),"")</f>
        <v/>
      </c>
      <c r="P131" s="1"/>
      <c r="Q131" s="56">
        <f t="shared" ref="Q131" si="366">IFERROR(AVERAGEIF(K131:O131,"&gt;0"),"")</f>
        <v>583</v>
      </c>
      <c r="R131" s="57" t="str">
        <f t="shared" ref="R131" si="367">IF(SUM(AF132:AJ132,K132:O132)=0,"",SUM(AF132:AJ132,K132:O132))</f>
        <v/>
      </c>
      <c r="T131" s="5">
        <f t="shared" ref="T131" si="368">IF(U131="","",1)</f>
        <v>1</v>
      </c>
      <c r="U131" s="4">
        <f t="shared" ref="U131" si="369">IF(SUM(Q131:R131)=0,"",SUM(Q131:R131))</f>
        <v>583</v>
      </c>
      <c r="V131" s="6">
        <f t="shared" ref="V131" si="370">IF(U131="","",1)</f>
        <v>1</v>
      </c>
      <c r="X131" s="60" t="str">
        <f t="shared" ref="X131" si="371">IF(AD131="Athlete Name","",AD131)</f>
        <v>Jack Ogoreuc</v>
      </c>
      <c r="Y131" s="46"/>
      <c r="Z131" s="76"/>
      <c r="AB131" s="82"/>
      <c r="AC131" s="45">
        <v>28</v>
      </c>
      <c r="AD131" s="60" t="s">
        <v>288</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v>583</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117"/>
      <c r="CL131" s="60" t="str">
        <f>IF(AD131="Athlete Name","",AD131)</f>
        <v>Jack Ogoreuc</v>
      </c>
      <c r="CM131" s="46">
        <v>31</v>
      </c>
      <c r="CN131" s="88"/>
    </row>
    <row r="132" spans="2:92" x14ac:dyDescent="0.35">
      <c r="B132" s="71"/>
      <c r="C132" s="327"/>
      <c r="D132" s="47"/>
      <c r="E132" s="60"/>
      <c r="G132" s="46"/>
      <c r="I132" s="61" t="str">
        <f>IF(SUM(AF132:AJ132)=0,"",SUM(AF132:AJ132))</f>
        <v/>
      </c>
      <c r="J132" s="108" t="s">
        <v>12</v>
      </c>
      <c r="K132" s="45" t="str">
        <f>IFERROR(LARGE((AL132:CJ132),1),"")</f>
        <v/>
      </c>
      <c r="L132" s="1" t="str">
        <f>IFERROR(LARGE((AL132:CJ132),2),"")</f>
        <v/>
      </c>
      <c r="M132" s="1" t="str">
        <f>IFERROR(LARGE((AL132:CJ132),3),"")</f>
        <v/>
      </c>
      <c r="N132" s="1" t="str">
        <f>IFERROR(LARGE((AL132:CJ132),4),"")</f>
        <v/>
      </c>
      <c r="O132" s="46" t="str">
        <f>IFERROR(LARGE((AL132:CJ132),5),"")</f>
        <v/>
      </c>
      <c r="P132" s="1"/>
      <c r="Q132" s="56"/>
      <c r="R132" s="57"/>
      <c r="T132" s="5">
        <f t="shared" ref="T132" si="372">IF(U131="","",1)</f>
        <v>1</v>
      </c>
      <c r="U132" s="126">
        <f t="shared" ref="U132" si="373">IF(U131="","",1)</f>
        <v>1</v>
      </c>
      <c r="V132" s="6">
        <f t="shared" ref="V132" si="374">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117"/>
      <c r="CL132" s="60"/>
      <c r="CM132" s="46"/>
      <c r="CN132" s="88"/>
    </row>
    <row r="133" spans="2:92" s="39" customFormat="1" ht="8.5" customHeight="1" thickBot="1" x14ac:dyDescent="0.4">
      <c r="B133" s="102"/>
      <c r="C133" s="328"/>
      <c r="D133" s="107"/>
      <c r="E133" s="103"/>
      <c r="F133" s="115"/>
      <c r="G133" s="116"/>
      <c r="I133" s="95"/>
      <c r="K133" s="96"/>
      <c r="L133" s="93"/>
      <c r="M133" s="93"/>
      <c r="N133" s="93"/>
      <c r="O133" s="94"/>
      <c r="Q133" s="112"/>
      <c r="R133" s="113"/>
      <c r="T133" s="110">
        <f t="shared" ref="T133" si="375">IF(U131="","",1)</f>
        <v>1</v>
      </c>
      <c r="U133" s="93">
        <f t="shared" ref="U133" si="376">IF(U131="","",1)</f>
        <v>1</v>
      </c>
      <c r="V133" s="109">
        <f t="shared" ref="V133" si="37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6"/>
      <c r="CK133" s="118"/>
      <c r="CL133" s="158"/>
      <c r="CM133" s="97"/>
      <c r="CN133" s="105"/>
    </row>
    <row r="134" spans="2:92" ht="8.5" customHeight="1" thickTop="1" x14ac:dyDescent="0.35">
      <c r="B134" s="71"/>
      <c r="C134" s="327"/>
      <c r="D134" s="47"/>
      <c r="E134" s="60"/>
      <c r="G134" s="46"/>
      <c r="I134" s="61"/>
      <c r="K134" s="45"/>
      <c r="L134" s="1"/>
      <c r="M134" s="1"/>
      <c r="N134" s="1"/>
      <c r="O134" s="46"/>
      <c r="P134" s="1"/>
      <c r="Q134" s="56"/>
      <c r="R134" s="57"/>
      <c r="T134" s="5">
        <f t="shared" ref="T134" si="378">IF(U135="","",1)</f>
        <v>1</v>
      </c>
      <c r="U134" s="1">
        <f t="shared" ref="U134" si="379">IF(U135="","",1)</f>
        <v>1</v>
      </c>
      <c r="V134" s="6">
        <f t="shared" ref="V134" si="380">IF(U135="","",1)</f>
        <v>1</v>
      </c>
      <c r="X134" s="60"/>
      <c r="Y134" s="46"/>
      <c r="Z134" s="76"/>
      <c r="AB134" s="82"/>
      <c r="AC134" s="45"/>
      <c r="AD134" s="134"/>
      <c r="AF134" s="135"/>
      <c r="AG134" s="136"/>
      <c r="AH134" s="136"/>
      <c r="AI134" s="137"/>
      <c r="AJ134" s="138"/>
      <c r="AL134" s="143"/>
      <c r="AM134" s="137"/>
      <c r="AN134" s="137"/>
      <c r="AO134" s="137"/>
      <c r="AP134" s="137"/>
      <c r="AQ134" s="137"/>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5"/>
      <c r="CK134" s="117"/>
      <c r="CL134" s="134"/>
      <c r="CM134" s="46"/>
      <c r="CN134" s="88"/>
    </row>
    <row r="135" spans="2:92" x14ac:dyDescent="0.35">
      <c r="B135" s="71"/>
      <c r="C135" s="327">
        <f t="shared" ref="C135:D135" si="381">IF(AC135="Athlete Name","",AC135)</f>
        <v>29</v>
      </c>
      <c r="D135" s="47" t="str">
        <f t="shared" si="381"/>
        <v>Jacob Wisman</v>
      </c>
      <c r="E135" s="60"/>
      <c r="F135" s="1">
        <f>IF(COUNT(AL135:CJ135)=0,"", COUNT(AL135:CJ135))</f>
        <v>3</v>
      </c>
      <c r="G135" s="46">
        <f t="shared" ref="G135" si="382">_xlfn.IFS(F135="","",F135=1,1,F135=2,2,F135=3,3,F135=4,4,F135=5,5,F135&gt;5,5)</f>
        <v>3</v>
      </c>
      <c r="I135" s="61"/>
      <c r="J135" s="108" t="s">
        <v>7</v>
      </c>
      <c r="K135" s="45">
        <f>IFERROR(LARGE((AL135:CJ135),1),"")</f>
        <v>581</v>
      </c>
      <c r="L135" s="1">
        <f>IFERROR(LARGE((AL135:CJ135),2),"")</f>
        <v>574</v>
      </c>
      <c r="M135" s="1">
        <f>IFERROR(LARGE((AL135:CJ135),3),"")</f>
        <v>568</v>
      </c>
      <c r="N135" s="1" t="str">
        <f>IFERROR(LARGE((AL135:CJ135),4),"")</f>
        <v/>
      </c>
      <c r="O135" s="46" t="str">
        <f>IFERROR(LARGE((AL135:CJ135),5),"")</f>
        <v/>
      </c>
      <c r="P135" s="1"/>
      <c r="Q135" s="56">
        <f t="shared" ref="Q135" si="383">IFERROR(AVERAGEIF(K135:O135,"&gt;0"),"")</f>
        <v>574.33333333333337</v>
      </c>
      <c r="R135" s="57" t="str">
        <f t="shared" ref="R135" si="384">IF(SUM(AF136:AJ136,K136:O136)=0,"",SUM(AF136:AJ136,K136:O136))</f>
        <v/>
      </c>
      <c r="T135" s="5">
        <f t="shared" ref="T135" si="385">IF(U135="","",1)</f>
        <v>1</v>
      </c>
      <c r="U135" s="4">
        <f t="shared" ref="U135" si="386">IF(SUM(Q135:R135)=0,"",SUM(Q135:R135))</f>
        <v>574.33333333333337</v>
      </c>
      <c r="V135" s="6">
        <f t="shared" ref="V135" si="387">IF(U135="","",1)</f>
        <v>1</v>
      </c>
      <c r="X135" s="60" t="str">
        <f t="shared" ref="X135" si="388">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v>581</v>
      </c>
      <c r="BZ135" s="62">
        <v>574</v>
      </c>
      <c r="CA135" s="62" t="s">
        <v>7</v>
      </c>
      <c r="CB135" s="62" t="s">
        <v>7</v>
      </c>
      <c r="CC135" s="62">
        <v>568</v>
      </c>
      <c r="CD135" s="62" t="s">
        <v>7</v>
      </c>
      <c r="CE135" s="62" t="s">
        <v>7</v>
      </c>
      <c r="CF135" s="62" t="s">
        <v>7</v>
      </c>
      <c r="CG135" s="62" t="s">
        <v>7</v>
      </c>
      <c r="CH135" s="62" t="s">
        <v>7</v>
      </c>
      <c r="CI135" s="62" t="s">
        <v>7</v>
      </c>
      <c r="CJ135" s="62" t="s">
        <v>7</v>
      </c>
      <c r="CK135" s="117"/>
      <c r="CL135" s="60" t="str">
        <f>IF(AD135="Athlete Name","",AD135)</f>
        <v>Jacob Wisman</v>
      </c>
      <c r="CM135" s="46">
        <v>32</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2"/>
      <c r="CK137" s="118"/>
      <c r="CL137" s="146"/>
      <c r="CM137" s="97"/>
      <c r="CN137" s="105"/>
    </row>
    <row r="138" spans="2:92" ht="8.5" customHeight="1" thickTop="1" x14ac:dyDescent="0.35">
      <c r="B138" s="71"/>
      <c r="C138" s="327"/>
      <c r="D138" s="47"/>
      <c r="E138" s="60"/>
      <c r="G138" s="46"/>
      <c r="I138" s="61"/>
      <c r="K138" s="45"/>
      <c r="L138" s="1"/>
      <c r="M138" s="1"/>
      <c r="N138" s="1"/>
      <c r="O138" s="46"/>
      <c r="P138" s="1"/>
      <c r="Q138" s="56"/>
      <c r="R138" s="57"/>
      <c r="T138" s="5" t="str">
        <f t="shared" ref="T138" si="395">IF(U139="","",1)</f>
        <v/>
      </c>
      <c r="U138" s="1" t="str">
        <f t="shared" ref="U138" si="396">IF(U139="","",1)</f>
        <v/>
      </c>
      <c r="V138" s="6" t="str">
        <f t="shared" ref="V138" si="397">IF(U139="","",1)</f>
        <v/>
      </c>
      <c r="X138" s="60"/>
      <c r="Y138" s="46"/>
      <c r="Z138" s="76"/>
      <c r="AB138" s="82"/>
      <c r="AC138" s="45"/>
      <c r="AD138" s="149"/>
      <c r="AF138" s="150"/>
      <c r="AG138" s="151"/>
      <c r="AH138" s="151"/>
      <c r="AI138" s="151"/>
      <c r="AJ138" s="152"/>
      <c r="AL138" s="150"/>
      <c r="AM138" s="151"/>
      <c r="AN138" s="151"/>
      <c r="AO138" s="151"/>
      <c r="AP138" s="151"/>
      <c r="AQ138" s="151"/>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2"/>
      <c r="CK138" s="117"/>
      <c r="CL138" s="149"/>
      <c r="CM138" s="46"/>
      <c r="CN138" s="88"/>
    </row>
    <row r="139" spans="2:92" x14ac:dyDescent="0.35">
      <c r="B139" s="71"/>
      <c r="C139" s="327">
        <f t="shared" ref="C139:D139" si="398">IF(AC139="Athlete Name","",AC139)</f>
        <v>30</v>
      </c>
      <c r="D139" s="47" t="str">
        <f t="shared" si="398"/>
        <v/>
      </c>
      <c r="E139" s="60"/>
      <c r="F139" s="1" t="str">
        <f>IF(COUNT(AL139:CJ139)=0,"", COUNT(AL139:CJ139))</f>
        <v/>
      </c>
      <c r="G139" s="46" t="str">
        <f t="shared" ref="G139" si="399">_xlfn.IFS(F139="","",F139=1,1,F139=2,2,F139=3,3,F139=4,4,F139=5,5,F139&gt;5,5)</f>
        <v/>
      </c>
      <c r="I139" s="61"/>
      <c r="J139" s="108" t="s">
        <v>7</v>
      </c>
      <c r="K139" s="45" t="str">
        <f>IFERROR(LARGE((AL139:CJ139),1),"")</f>
        <v/>
      </c>
      <c r="L139" s="1" t="str">
        <f>IFERROR(LARGE((AL139:CJ139),2),"")</f>
        <v/>
      </c>
      <c r="M139" s="1" t="str">
        <f>IFERROR(LARGE((AL139:CJ139),3),"")</f>
        <v/>
      </c>
      <c r="N139" s="1" t="str">
        <f>IFERROR(LARGE((AL139:CJ139),4),"")</f>
        <v/>
      </c>
      <c r="O139" s="46" t="str">
        <f>IFERROR(LARGE((AL139:CJ139),5),"")</f>
        <v/>
      </c>
      <c r="P139" s="1"/>
      <c r="Q139" s="56" t="str">
        <f t="shared" ref="Q139" si="400">IFERROR(AVERAGEIF(K139:O139,"&gt;0"),"")</f>
        <v/>
      </c>
      <c r="R139" s="57" t="str">
        <f t="shared" ref="R139" si="401">IF(SUM(AF140:AJ140,K140:O140)=0,"",SUM(AF140:AJ140,K140:O140))</f>
        <v/>
      </c>
      <c r="T139" s="5" t="str">
        <f t="shared" ref="T139" si="402">IF(U139="","",1)</f>
        <v/>
      </c>
      <c r="U139" s="4" t="str">
        <f t="shared" ref="U139" si="403">IF(SUM(Q139:R139)=0,"",SUM(Q139:R139))</f>
        <v/>
      </c>
      <c r="V139" s="6" t="str">
        <f t="shared" ref="V139" si="404">IF(U139="","",1)</f>
        <v/>
      </c>
      <c r="X139" s="60" t="str">
        <f t="shared" ref="X139" si="405">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117"/>
      <c r="CL139" s="60" t="str">
        <f>IF(AD139="Athlete Name","",AD139)</f>
        <v/>
      </c>
      <c r="CM139" s="46">
        <v>33</v>
      </c>
      <c r="CN139" s="88"/>
    </row>
    <row r="140" spans="2:92" x14ac:dyDescent="0.35">
      <c r="B140" s="71"/>
      <c r="C140" s="327"/>
      <c r="D140" s="47"/>
      <c r="E140" s="60"/>
      <c r="F140" s="45"/>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t="str">
        <f t="shared" ref="T140" si="406">IF(U139="","",1)</f>
        <v/>
      </c>
      <c r="U140" s="126" t="str">
        <f t="shared" ref="U140" si="407">IF(U139="","",1)</f>
        <v/>
      </c>
      <c r="V140" s="6" t="str">
        <f t="shared" ref="V140" si="408">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t="str">
        <f t="shared" ref="T141" si="409">IF(U139="","",1)</f>
        <v/>
      </c>
      <c r="U141" s="93" t="str">
        <f t="shared" ref="U141" si="410">IF(U139="","",1)</f>
        <v/>
      </c>
      <c r="V141" s="109" t="str">
        <f t="shared" ref="V141" si="411">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6"/>
      <c r="CK141" s="118"/>
      <c r="CL141" s="158"/>
      <c r="CM141" s="97"/>
      <c r="CN141" s="105"/>
    </row>
    <row r="142" spans="2:92" ht="8.5" customHeight="1" thickTop="1" x14ac:dyDescent="0.35">
      <c r="B142" s="71"/>
      <c r="C142" s="327"/>
      <c r="D142" s="47"/>
      <c r="E142" s="60"/>
      <c r="G142" s="46"/>
      <c r="I142" s="61"/>
      <c r="K142" s="45"/>
      <c r="L142" s="1"/>
      <c r="M142" s="1"/>
      <c r="N142" s="1"/>
      <c r="O142" s="46"/>
      <c r="P142" s="1"/>
      <c r="Q142" s="56"/>
      <c r="R142" s="57"/>
      <c r="T142" s="5" t="str">
        <f t="shared" ref="T142" si="412">IF(U143="","",1)</f>
        <v/>
      </c>
      <c r="U142" s="1" t="str">
        <f t="shared" ref="U142" si="413">IF(U143="","",1)</f>
        <v/>
      </c>
      <c r="V142" s="6" t="str">
        <f t="shared" ref="V142" si="414">IF(U143="","",1)</f>
        <v/>
      </c>
      <c r="X142" s="60"/>
      <c r="Y142" s="46"/>
      <c r="Z142" s="76"/>
      <c r="AB142" s="82"/>
      <c r="AC142" s="45"/>
      <c r="AD142" s="134"/>
      <c r="AF142" s="135"/>
      <c r="AG142" s="136"/>
      <c r="AH142" s="136"/>
      <c r="AI142" s="137"/>
      <c r="AJ142" s="138"/>
      <c r="AL142" s="143"/>
      <c r="AM142" s="137"/>
      <c r="AN142" s="137"/>
      <c r="AO142" s="137"/>
      <c r="AP142" s="137"/>
      <c r="AQ142" s="137"/>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5"/>
      <c r="CK142" s="117"/>
      <c r="CL142" s="134"/>
      <c r="CM142" s="46"/>
      <c r="CN142" s="88"/>
    </row>
    <row r="143" spans="2:92" x14ac:dyDescent="0.35">
      <c r="B143" s="71"/>
      <c r="C143" s="327">
        <f t="shared" ref="C143:D143" si="415">IF(AC143="Athlete Name","",AC143)</f>
        <v>31</v>
      </c>
      <c r="D143" s="47" t="str">
        <f t="shared" si="415"/>
        <v/>
      </c>
      <c r="E143" s="60"/>
      <c r="F143" s="1" t="str">
        <f>IF(COUNT(AL143:CJ143)=0,"", COUNT(AL143:CJ143))</f>
        <v/>
      </c>
      <c r="G143" s="46" t="str">
        <f t="shared" ref="G143" si="416">_xlfn.IFS(F143="","",F143=1,1,F143=2,2,F143=3,3,F143=4,4,F143=5,5,F143&gt;5,5)</f>
        <v/>
      </c>
      <c r="I143" s="61"/>
      <c r="J143" s="108" t="s">
        <v>7</v>
      </c>
      <c r="K143" s="45" t="str">
        <f>IFERROR(LARGE((AL143:CJ143),1),"")</f>
        <v/>
      </c>
      <c r="L143" s="1" t="str">
        <f>IFERROR(LARGE((AL143:CJ143),2),"")</f>
        <v/>
      </c>
      <c r="M143" s="1" t="str">
        <f>IFERROR(LARGE((AL143:CJ143),3),"")</f>
        <v/>
      </c>
      <c r="N143" s="1" t="str">
        <f>IFERROR(LARGE((AL143:CJ143),4),"")</f>
        <v/>
      </c>
      <c r="O143" s="46" t="str">
        <f>IFERROR(LARGE((AL143:CJ143),5),"")</f>
        <v/>
      </c>
      <c r="P143" s="1"/>
      <c r="Q143" s="56" t="str">
        <f t="shared" ref="Q143" si="417">IFERROR(AVERAGEIF(K143:O143,"&gt;0"),"")</f>
        <v/>
      </c>
      <c r="R143" s="57" t="str">
        <f t="shared" ref="R143" si="418">IF(SUM(AF144:AJ144,K144:O144)=0,"",SUM(AF144:AJ144,K144:O144))</f>
        <v/>
      </c>
      <c r="T143" s="5" t="str">
        <f t="shared" ref="T143" si="419">IF(U143="","",1)</f>
        <v/>
      </c>
      <c r="U143" s="4" t="str">
        <f t="shared" ref="U143" si="420">IF(SUM(Q143:R143)=0,"",SUM(Q143:R143))</f>
        <v/>
      </c>
      <c r="V143" s="6" t="str">
        <f t="shared" ref="V143" si="421">IF(U143="","",1)</f>
        <v/>
      </c>
      <c r="X143" s="60" t="str">
        <f t="shared" ref="X143" si="42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
      </c>
      <c r="CM143" s="46">
        <v>34</v>
      </c>
      <c r="CN143" s="88"/>
    </row>
    <row r="144" spans="2:92" x14ac:dyDescent="0.35">
      <c r="B144" s="71"/>
      <c r="C144" s="327"/>
      <c r="D144" s="47"/>
      <c r="E144" s="60"/>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t="str">
        <f t="shared" ref="T144" si="423">IF(U143="","",1)</f>
        <v/>
      </c>
      <c r="U144" s="126" t="str">
        <f t="shared" ref="U144" si="424">IF(U143="","",1)</f>
        <v/>
      </c>
      <c r="V144" s="6" t="str">
        <f t="shared" ref="V144" si="425">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t="str">
        <f t="shared" ref="T145" si="426">IF(U143="","",1)</f>
        <v/>
      </c>
      <c r="U145" s="93" t="str">
        <f t="shared" ref="U145" si="427">IF(U143="","",1)</f>
        <v/>
      </c>
      <c r="V145" s="109" t="str">
        <f t="shared" ref="V145" si="428">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2"/>
      <c r="CK145" s="118"/>
      <c r="CL145" s="146"/>
      <c r="CM145" s="97"/>
      <c r="CN145" s="105"/>
    </row>
    <row r="146" spans="2:92" ht="8.5" customHeight="1" thickTop="1" x14ac:dyDescent="0.35">
      <c r="B146" s="71"/>
      <c r="C146" s="327"/>
      <c r="D146" s="47"/>
      <c r="E146" s="60"/>
      <c r="G146" s="46"/>
      <c r="I146" s="61"/>
      <c r="K146" s="45"/>
      <c r="L146" s="1"/>
      <c r="M146" s="1"/>
      <c r="N146" s="1"/>
      <c r="O146" s="46"/>
      <c r="P146" s="1"/>
      <c r="Q146" s="56"/>
      <c r="R146" s="57"/>
      <c r="T146" s="5" t="str">
        <f t="shared" ref="T146" si="429">IF(U147="","",1)</f>
        <v/>
      </c>
      <c r="U146" s="1" t="str">
        <f t="shared" ref="U146" si="430">IF(U147="","",1)</f>
        <v/>
      </c>
      <c r="V146" s="6" t="str">
        <f t="shared" ref="V146" si="431">IF(U147="","",1)</f>
        <v/>
      </c>
      <c r="X146" s="60"/>
      <c r="Y146" s="46"/>
      <c r="Z146" s="76"/>
      <c r="AB146" s="82"/>
      <c r="AC146" s="45"/>
      <c r="AD146" s="149"/>
      <c r="AF146" s="150"/>
      <c r="AG146" s="151"/>
      <c r="AH146" s="151"/>
      <c r="AI146" s="151"/>
      <c r="AJ146" s="152"/>
      <c r="AL146" s="150"/>
      <c r="AM146" s="151"/>
      <c r="AN146" s="151"/>
      <c r="AO146" s="151"/>
      <c r="AP146" s="151"/>
      <c r="AQ146" s="151"/>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2"/>
      <c r="CK146" s="117"/>
      <c r="CL146" s="149"/>
      <c r="CM146" s="46"/>
      <c r="CN146" s="88"/>
    </row>
    <row r="147" spans="2:92" x14ac:dyDescent="0.35">
      <c r="B147" s="71"/>
      <c r="C147" s="327">
        <f t="shared" ref="C147:D147" si="432">IF(AC147="Athlete Name","",AC147)</f>
        <v>32</v>
      </c>
      <c r="D147" s="47" t="str">
        <f t="shared" si="432"/>
        <v/>
      </c>
      <c r="E147" s="60"/>
      <c r="F147" s="1" t="str">
        <f>IF(COUNT(AL147:CJ147)=0,"", COUNT(AL147:CJ147))</f>
        <v/>
      </c>
      <c r="G147" s="46" t="str">
        <f t="shared" ref="G147" si="433">_xlfn.IFS(F147="","",F147=1,1,F147=2,2,F147=3,3,F147=4,4,F147=5,5,F147&gt;5,5)</f>
        <v/>
      </c>
      <c r="I147" s="61"/>
      <c r="J147" s="108" t="s">
        <v>7</v>
      </c>
      <c r="K147" s="45" t="str">
        <f>IFERROR(LARGE((AL147:CJ147),1),"")</f>
        <v/>
      </c>
      <c r="L147" s="1" t="str">
        <f>IFERROR(LARGE((AL147:CJ147),2),"")</f>
        <v/>
      </c>
      <c r="M147" s="1" t="str">
        <f>IFERROR(LARGE((AL147:CJ147),3),"")</f>
        <v/>
      </c>
      <c r="N147" s="1" t="str">
        <f>IFERROR(LARGE((AL147:CJ147),4),"")</f>
        <v/>
      </c>
      <c r="O147" s="46" t="str">
        <f>IFERROR(LARGE((AL147:CJ147),5),"")</f>
        <v/>
      </c>
      <c r="P147" s="1"/>
      <c r="Q147" s="56" t="str">
        <f t="shared" ref="Q147" si="434">IFERROR(AVERAGEIF(K147:O147,"&gt;0"),"")</f>
        <v/>
      </c>
      <c r="R147" s="57" t="str">
        <f t="shared" ref="R147" si="435">IF(SUM(AF148:AJ148,K148:O148)=0,"",SUM(AF148:AJ148,K148:O148))</f>
        <v/>
      </c>
      <c r="T147" s="5" t="str">
        <f t="shared" ref="T147" si="436">IF(U147="","",1)</f>
        <v/>
      </c>
      <c r="U147" s="4" t="str">
        <f t="shared" ref="U147" si="437">IF(SUM(Q147:R147)=0,"",SUM(Q147:R147))</f>
        <v/>
      </c>
      <c r="V147" s="6" t="str">
        <f t="shared" ref="V147" si="438">IF(U147="","",1)</f>
        <v/>
      </c>
      <c r="X147" s="60" t="str">
        <f t="shared" ref="X147" si="439">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
      </c>
      <c r="CM147" s="46">
        <v>35</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t="str">
        <f t="shared" ref="T148" si="440">IF(U147="","",1)</f>
        <v/>
      </c>
      <c r="U148" s="126" t="str">
        <f t="shared" ref="U148" si="441">IF(U147="","",1)</f>
        <v/>
      </c>
      <c r="V148" s="6" t="str">
        <f t="shared" ref="V148" si="442">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t="str">
        <f t="shared" ref="T149" si="443">IF(U147="","",1)</f>
        <v/>
      </c>
      <c r="U149" s="93" t="str">
        <f t="shared" ref="U149" si="444">IF(U147="","",1)</f>
        <v/>
      </c>
      <c r="V149" s="109" t="str">
        <f t="shared" ref="V149" si="445">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6"/>
      <c r="CK149" s="118"/>
      <c r="CL149" s="158"/>
      <c r="CM149" s="97"/>
      <c r="CN149" s="105"/>
    </row>
    <row r="150" spans="2:92" ht="8.5" customHeight="1" thickTop="1" x14ac:dyDescent="0.35">
      <c r="B150" s="71"/>
      <c r="C150" s="327"/>
      <c r="D150" s="47"/>
      <c r="E150" s="60"/>
      <c r="G150" s="46"/>
      <c r="I150" s="61"/>
      <c r="K150" s="45"/>
      <c r="L150" s="1"/>
      <c r="M150" s="1"/>
      <c r="N150" s="1"/>
      <c r="O150" s="46"/>
      <c r="P150" s="1"/>
      <c r="Q150" s="56"/>
      <c r="R150" s="57"/>
      <c r="T150" s="5" t="str">
        <f t="shared" ref="T150" si="446">IF(U151="","",1)</f>
        <v/>
      </c>
      <c r="U150" s="1" t="str">
        <f t="shared" ref="U150" si="447">IF(U151="","",1)</f>
        <v/>
      </c>
      <c r="V150" s="6" t="str">
        <f t="shared" ref="V150" si="448">IF(U151="","",1)</f>
        <v/>
      </c>
      <c r="X150" s="60"/>
      <c r="Y150" s="46"/>
      <c r="Z150" s="76"/>
      <c r="AB150" s="82"/>
      <c r="AC150" s="45"/>
      <c r="AD150" s="134"/>
      <c r="AF150" s="135"/>
      <c r="AG150" s="136"/>
      <c r="AH150" s="136"/>
      <c r="AI150" s="137"/>
      <c r="AJ150" s="138"/>
      <c r="AL150" s="143"/>
      <c r="AM150" s="137"/>
      <c r="AN150" s="137"/>
      <c r="AO150" s="137"/>
      <c r="AP150" s="137"/>
      <c r="AQ150" s="137"/>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5"/>
      <c r="CK150" s="117"/>
      <c r="CL150" s="134"/>
      <c r="CM150" s="46"/>
      <c r="CN150" s="88"/>
    </row>
    <row r="151" spans="2:92" x14ac:dyDescent="0.35">
      <c r="B151" s="71"/>
      <c r="C151" s="327">
        <f t="shared" ref="C151:D151" si="449">IF(AC151="Athlete Name","",AC151)</f>
        <v>33</v>
      </c>
      <c r="D151" s="47" t="str">
        <f t="shared" si="449"/>
        <v/>
      </c>
      <c r="E151" s="60"/>
      <c r="F151" s="1" t="str">
        <f>IF(COUNT(AL151:CJ151)=0,"", COUNT(AL151:CJ151))</f>
        <v/>
      </c>
      <c r="G151" s="46" t="str">
        <f t="shared" ref="G151" si="450">_xlfn.IFS(F151="","",F151=1,1,F151=2,2,F151=3,3,F151=4,4,F151=5,5,F151&gt;5,5)</f>
        <v/>
      </c>
      <c r="I151" s="61"/>
      <c r="J151" s="108" t="s">
        <v>7</v>
      </c>
      <c r="K151" s="45" t="str">
        <f>IFERROR(LARGE((AL151:CJ151),1),"")</f>
        <v/>
      </c>
      <c r="L151" s="1" t="str">
        <f>IFERROR(LARGE((AL151:CJ151),2),"")</f>
        <v/>
      </c>
      <c r="M151" s="1" t="str">
        <f>IFERROR(LARGE((AL151:CJ151),3),"")</f>
        <v/>
      </c>
      <c r="N151" s="1" t="str">
        <f>IFERROR(LARGE((AL151:CJ151),4),"")</f>
        <v/>
      </c>
      <c r="O151" s="46" t="str">
        <f>IFERROR(LARGE((AL151:CJ151),5),"")</f>
        <v/>
      </c>
      <c r="P151" s="1"/>
      <c r="Q151" s="56" t="str">
        <f t="shared" ref="Q151" si="451">IFERROR(AVERAGEIF(K151:O151,"&gt;0"),"")</f>
        <v/>
      </c>
      <c r="R151" s="57" t="str">
        <f t="shared" ref="R151" si="452">IF(SUM(AF152:AJ152,K152:O152)=0,"",SUM(AF152:AJ152,K152:O152))</f>
        <v/>
      </c>
      <c r="T151" s="5" t="str">
        <f t="shared" ref="T151" si="453">IF(U151="","",1)</f>
        <v/>
      </c>
      <c r="U151" s="4" t="str">
        <f t="shared" ref="U151" si="454">IF(SUM(Q151:R151)=0,"",SUM(Q151:R151))</f>
        <v/>
      </c>
      <c r="V151" s="6" t="str">
        <f t="shared" ref="V151" si="455">IF(U151="","",1)</f>
        <v/>
      </c>
      <c r="X151" s="60" t="str">
        <f t="shared" ref="X151" si="456">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
      </c>
      <c r="CM151" s="46">
        <v>36</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t="str">
        <f t="shared" ref="T152" si="457">IF(U151="","",1)</f>
        <v/>
      </c>
      <c r="U152" s="126" t="str">
        <f t="shared" ref="U152" si="458">IF(U151="","",1)</f>
        <v/>
      </c>
      <c r="V152" s="6" t="str">
        <f t="shared" ref="V152" si="459">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t="str">
        <f t="shared" ref="T153" si="460">IF(U151="","",1)</f>
        <v/>
      </c>
      <c r="U153" s="93" t="str">
        <f t="shared" ref="U153" si="461">IF(U151="","",1)</f>
        <v/>
      </c>
      <c r="V153" s="109" t="str">
        <f t="shared" ref="V153" si="462">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2"/>
      <c r="CK153" s="118"/>
      <c r="CL153" s="146"/>
      <c r="CM153" s="97"/>
      <c r="CN153" s="105"/>
    </row>
    <row r="154" spans="2:92" ht="8.5" customHeight="1" thickTop="1" x14ac:dyDescent="0.35">
      <c r="B154" s="71"/>
      <c r="C154" s="327"/>
      <c r="D154" s="47"/>
      <c r="E154" s="60"/>
      <c r="G154" s="46"/>
      <c r="I154" s="61"/>
      <c r="K154" s="45"/>
      <c r="L154" s="1"/>
      <c r="M154" s="1"/>
      <c r="N154" s="1"/>
      <c r="O154" s="46"/>
      <c r="P154" s="1"/>
      <c r="Q154" s="56"/>
      <c r="R154" s="57"/>
      <c r="T154" s="5" t="str">
        <f t="shared" ref="T154" si="463">IF(U155="","",1)</f>
        <v/>
      </c>
      <c r="U154" s="1" t="str">
        <f t="shared" ref="U154" si="464">IF(U155="","",1)</f>
        <v/>
      </c>
      <c r="V154" s="6" t="str">
        <f t="shared" ref="V154" si="465">IF(U155="","",1)</f>
        <v/>
      </c>
      <c r="X154" s="60"/>
      <c r="Y154" s="46"/>
      <c r="Z154" s="76"/>
      <c r="AB154" s="82"/>
      <c r="AC154" s="45"/>
      <c r="AD154" s="149"/>
      <c r="AF154" s="150"/>
      <c r="AG154" s="151"/>
      <c r="AH154" s="151"/>
      <c r="AI154" s="151"/>
      <c r="AJ154" s="152"/>
      <c r="AL154" s="150"/>
      <c r="AM154" s="151"/>
      <c r="AN154" s="151"/>
      <c r="AO154" s="151"/>
      <c r="AP154" s="151"/>
      <c r="AQ154" s="151"/>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2"/>
      <c r="CK154" s="117"/>
      <c r="CL154" s="149"/>
      <c r="CM154" s="46"/>
      <c r="CN154" s="88"/>
    </row>
    <row r="155" spans="2:92" x14ac:dyDescent="0.35">
      <c r="B155" s="71"/>
      <c r="C155" s="327">
        <f t="shared" ref="C155:D155" si="466">IF(AC155="Athlete Name","",AC155)</f>
        <v>34</v>
      </c>
      <c r="D155" s="47" t="str">
        <f t="shared" si="466"/>
        <v/>
      </c>
      <c r="E155" s="60"/>
      <c r="F155" s="1" t="str">
        <f>IF(COUNT(AL155:CJ155)=0,"", COUNT(AL155:CJ155))</f>
        <v/>
      </c>
      <c r="G155" s="46" t="str">
        <f t="shared" ref="G155" si="467">_xlfn.IFS(F155="","",F155=1,1,F155=2,2,F155=3,3,F155=4,4,F155=5,5,F155&gt;5,5)</f>
        <v/>
      </c>
      <c r="I155" s="61"/>
      <c r="J155" s="108" t="s">
        <v>7</v>
      </c>
      <c r="K155" s="45" t="str">
        <f>IFERROR(LARGE((AL155:CJ155),1),"")</f>
        <v/>
      </c>
      <c r="L155" s="1" t="str">
        <f>IFERROR(LARGE((AL155:CJ155),2),"")</f>
        <v/>
      </c>
      <c r="M155" s="1" t="str">
        <f>IFERROR(LARGE((AL155:CJ155),3),"")</f>
        <v/>
      </c>
      <c r="N155" s="1" t="str">
        <f>IFERROR(LARGE((AL155:CJ155),4),"")</f>
        <v/>
      </c>
      <c r="O155" s="46" t="str">
        <f>IFERROR(LARGE((AL155:CJ155),5),"")</f>
        <v/>
      </c>
      <c r="P155" s="1"/>
      <c r="Q155" s="56" t="str">
        <f t="shared" ref="Q155" si="468">IFERROR(AVERAGEIF(K155:O155,"&gt;0"),"")</f>
        <v/>
      </c>
      <c r="R155" s="57" t="str">
        <f t="shared" ref="R155" si="469">IF(SUM(AF156:AJ156,K156:O156)=0,"",SUM(AF156:AJ156,K156:O156))</f>
        <v/>
      </c>
      <c r="T155" s="5" t="str">
        <f t="shared" ref="T155" si="470">IF(U155="","",1)</f>
        <v/>
      </c>
      <c r="U155" s="4" t="str">
        <f t="shared" ref="U155" si="471">IF(SUM(Q155:R155)=0,"",SUM(Q155:R155))</f>
        <v/>
      </c>
      <c r="V155" s="6" t="str">
        <f t="shared" ref="V155" si="472">IF(U155="","",1)</f>
        <v/>
      </c>
      <c r="X155" s="60" t="str">
        <f t="shared" ref="X155" si="473">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117"/>
      <c r="CL155" s="60" t="str">
        <f>IF(AD155="Athlete Name","",AD155)</f>
        <v/>
      </c>
      <c r="CM155" s="46">
        <v>37</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t="str">
        <f t="shared" ref="T156" si="474">IF(U155="","",1)</f>
        <v/>
      </c>
      <c r="U156" s="126" t="str">
        <f t="shared" ref="U156" si="475">IF(U155="","",1)</f>
        <v/>
      </c>
      <c r="V156" s="6" t="str">
        <f t="shared" ref="V156" si="476">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t="str">
        <f t="shared" ref="T157" si="477">IF(U155="","",1)</f>
        <v/>
      </c>
      <c r="U157" s="93" t="str">
        <f t="shared" ref="U157" si="478">IF(U155="","",1)</f>
        <v/>
      </c>
      <c r="V157" s="109" t="str">
        <f t="shared" ref="V157" si="479">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6"/>
      <c r="CK157" s="118"/>
      <c r="CL157" s="158"/>
      <c r="CM157" s="97"/>
      <c r="CN157" s="105"/>
    </row>
    <row r="158" spans="2:92" ht="8.5" customHeight="1" thickTop="1" x14ac:dyDescent="0.35">
      <c r="B158" s="71"/>
      <c r="C158" s="327"/>
      <c r="D158" s="47"/>
      <c r="E158" s="60"/>
      <c r="G158" s="46"/>
      <c r="I158" s="61"/>
      <c r="K158" s="45"/>
      <c r="L158" s="1"/>
      <c r="M158" s="1"/>
      <c r="N158" s="1"/>
      <c r="O158" s="46"/>
      <c r="P158" s="1"/>
      <c r="Q158" s="56"/>
      <c r="R158" s="57"/>
      <c r="T158" s="5" t="str">
        <f t="shared" ref="T158" si="480">IF(U159="","",1)</f>
        <v/>
      </c>
      <c r="U158" s="1" t="str">
        <f t="shared" ref="U158" si="481">IF(U159="","",1)</f>
        <v/>
      </c>
      <c r="V158" s="6" t="str">
        <f t="shared" ref="V158" si="482">IF(U159="","",1)</f>
        <v/>
      </c>
      <c r="X158" s="60"/>
      <c r="Y158" s="46"/>
      <c r="Z158" s="76"/>
      <c r="AB158" s="82"/>
      <c r="AC158" s="45"/>
      <c r="AD158" s="134"/>
      <c r="AF158" s="135"/>
      <c r="AG158" s="136"/>
      <c r="AH158" s="136"/>
      <c r="AI158" s="137"/>
      <c r="AJ158" s="138"/>
      <c r="AL158" s="143"/>
      <c r="AM158" s="137"/>
      <c r="AN158" s="137"/>
      <c r="AO158" s="137"/>
      <c r="AP158" s="137"/>
      <c r="AQ158" s="137"/>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5"/>
      <c r="CK158" s="117"/>
      <c r="CL158" s="134"/>
      <c r="CM158" s="46"/>
      <c r="CN158" s="88"/>
    </row>
    <row r="159" spans="2:92" x14ac:dyDescent="0.35">
      <c r="B159" s="71"/>
      <c r="C159" s="327">
        <f t="shared" ref="C159:D159" si="483">IF(AC159="Athlete Name","",AC159)</f>
        <v>35</v>
      </c>
      <c r="D159" s="47" t="str">
        <f t="shared" si="483"/>
        <v/>
      </c>
      <c r="E159" s="60"/>
      <c r="F159" s="1" t="str">
        <f>IF(COUNT(AL159:CJ159)=0,"", COUNT(AL159:CJ159))</f>
        <v/>
      </c>
      <c r="G159" s="46" t="str">
        <f t="shared" ref="G159" si="484">_xlfn.IFS(F159="","",F159=1,1,F159=2,2,F159=3,3,F159=4,4,F159=5,5,F159&gt;5,5)</f>
        <v/>
      </c>
      <c r="I159" s="61"/>
      <c r="J159" s="108" t="s">
        <v>7</v>
      </c>
      <c r="K159" s="45" t="str">
        <f>IFERROR(LARGE((AL159:CJ159),1),"")</f>
        <v/>
      </c>
      <c r="L159" s="1" t="str">
        <f>IFERROR(LARGE((AL159:CJ159),2),"")</f>
        <v/>
      </c>
      <c r="M159" s="1" t="str">
        <f>IFERROR(LARGE((AL159:CJ159),3),"")</f>
        <v/>
      </c>
      <c r="N159" s="1" t="str">
        <f>IFERROR(LARGE((AL159:CJ159),4),"")</f>
        <v/>
      </c>
      <c r="O159" s="46" t="str">
        <f>IFERROR(LARGE((AL159:CJ159),5),"")</f>
        <v/>
      </c>
      <c r="P159" s="1"/>
      <c r="Q159" s="56" t="str">
        <f t="shared" ref="Q159" si="485">IFERROR(AVERAGEIF(K159:O159,"&gt;0"),"")</f>
        <v/>
      </c>
      <c r="R159" s="57" t="str">
        <f t="shared" ref="R159" si="486">IF(SUM(AF160:AJ160,K160:O160)=0,"",SUM(AF160:AJ160,K160:O160))</f>
        <v/>
      </c>
      <c r="T159" s="5" t="str">
        <f t="shared" ref="T159" si="487">IF(U159="","",1)</f>
        <v/>
      </c>
      <c r="U159" s="4" t="str">
        <f t="shared" ref="U159" si="488">IF(SUM(Q159:R159)=0,"",SUM(Q159:R159))</f>
        <v/>
      </c>
      <c r="V159" s="6" t="str">
        <f t="shared" ref="V159" si="489">IF(U159="","",1)</f>
        <v/>
      </c>
      <c r="X159" s="60" t="str">
        <f t="shared" ref="X159" si="490">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
      </c>
      <c r="CM159" s="46">
        <v>38</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t="str">
        <f t="shared" ref="T160" si="491">IF(U159="","",1)</f>
        <v/>
      </c>
      <c r="U160" s="126" t="str">
        <f t="shared" ref="U160" si="492">IF(U159="","",1)</f>
        <v/>
      </c>
      <c r="V160" s="6" t="str">
        <f t="shared" ref="V160" si="493">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t="str">
        <f t="shared" ref="T161" si="494">IF(U159="","",1)</f>
        <v/>
      </c>
      <c r="U161" s="93" t="str">
        <f t="shared" ref="U161" si="495">IF(U159="","",1)</f>
        <v/>
      </c>
      <c r="V161" s="109" t="str">
        <f t="shared" ref="V161" si="496">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2"/>
      <c r="CK161" s="118"/>
      <c r="CL161" s="146"/>
      <c r="CM161" s="97"/>
      <c r="CN161" s="105"/>
    </row>
    <row r="162" spans="2:92" ht="8.5" customHeight="1" thickTop="1" x14ac:dyDescent="0.35">
      <c r="B162" s="71"/>
      <c r="C162" s="327"/>
      <c r="D162" s="47"/>
      <c r="E162" s="60"/>
      <c r="G162" s="46"/>
      <c r="I162" s="61"/>
      <c r="K162" s="45"/>
      <c r="L162" s="1"/>
      <c r="M162" s="1"/>
      <c r="N162" s="1"/>
      <c r="O162" s="46"/>
      <c r="P162" s="1"/>
      <c r="Q162" s="56"/>
      <c r="R162" s="57"/>
      <c r="T162" s="5" t="str">
        <f t="shared" ref="T162" si="497">IF(U163="","",1)</f>
        <v/>
      </c>
      <c r="U162" s="1" t="str">
        <f t="shared" ref="U162" si="498">IF(U163="","",1)</f>
        <v/>
      </c>
      <c r="V162" s="6" t="str">
        <f t="shared" ref="V162" si="499">IF(U163="","",1)</f>
        <v/>
      </c>
      <c r="X162" s="60"/>
      <c r="Y162" s="46"/>
      <c r="Z162" s="76"/>
      <c r="AB162" s="82"/>
      <c r="AC162" s="45"/>
      <c r="AD162" s="149"/>
      <c r="AF162" s="150"/>
      <c r="AG162" s="151"/>
      <c r="AH162" s="151"/>
      <c r="AI162" s="151"/>
      <c r="AJ162" s="152"/>
      <c r="AL162" s="150"/>
      <c r="AM162" s="151"/>
      <c r="AN162" s="151"/>
      <c r="AO162" s="151"/>
      <c r="AP162" s="151"/>
      <c r="AQ162" s="151"/>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2"/>
      <c r="CK162" s="117"/>
      <c r="CL162" s="149"/>
      <c r="CM162" s="46"/>
      <c r="CN162" s="88"/>
    </row>
    <row r="163" spans="2:92" x14ac:dyDescent="0.35">
      <c r="B163" s="71"/>
      <c r="C163" s="327">
        <f t="shared" ref="C163:D163" si="500">IF(AC163="Athlete Name","",AC163)</f>
        <v>36</v>
      </c>
      <c r="D163" s="47" t="str">
        <f t="shared" si="500"/>
        <v/>
      </c>
      <c r="E163" s="60"/>
      <c r="F163" s="1" t="str">
        <f>IF(COUNT(AL163:CJ163)=0,"", COUNT(AL163:CJ163))</f>
        <v/>
      </c>
      <c r="G163" s="46" t="str">
        <f t="shared" ref="G163" si="501">_xlfn.IFS(F163="","",F163=1,1,F163=2,2,F163=3,3,F163=4,4,F163=5,5,F163&gt;5,5)</f>
        <v/>
      </c>
      <c r="I163" s="61"/>
      <c r="J163" s="108" t="s">
        <v>7</v>
      </c>
      <c r="K163" s="45" t="str">
        <f>IFERROR(LARGE((AL163:CJ163),1),"")</f>
        <v/>
      </c>
      <c r="L163" s="1" t="str">
        <f>IFERROR(LARGE((AL163:CJ163),2),"")</f>
        <v/>
      </c>
      <c r="M163" s="1" t="str">
        <f>IFERROR(LARGE((AL163:CJ163),3),"")</f>
        <v/>
      </c>
      <c r="N163" s="1" t="str">
        <f>IFERROR(LARGE((AL163:CJ163),4),"")</f>
        <v/>
      </c>
      <c r="O163" s="46" t="str">
        <f>IFERROR(LARGE((AL163:CJ163),5),"")</f>
        <v/>
      </c>
      <c r="P163" s="1"/>
      <c r="Q163" s="56" t="str">
        <f t="shared" ref="Q163" si="502">IFERROR(AVERAGEIF(K163:O163,"&gt;0"),"")</f>
        <v/>
      </c>
      <c r="R163" s="57" t="str">
        <f t="shared" ref="R163" si="503">IF(SUM(AF164:AJ164,K164:O164)=0,"",SUM(AF164:AJ164,K164:O164))</f>
        <v/>
      </c>
      <c r="T163" s="5" t="str">
        <f t="shared" ref="T163" si="504">IF(U163="","",1)</f>
        <v/>
      </c>
      <c r="U163" s="4" t="str">
        <f t="shared" ref="U163" si="505">IF(SUM(Q163:R163)=0,"",SUM(Q163:R163))</f>
        <v/>
      </c>
      <c r="V163" s="6" t="str">
        <f t="shared" ref="V163" si="506">IF(U163="","",1)</f>
        <v/>
      </c>
      <c r="X163" s="60" t="str">
        <f t="shared" ref="X163" si="507">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117"/>
      <c r="CL163" s="60" t="str">
        <f>IF(AD163="Athlete Name","",AD163)</f>
        <v/>
      </c>
      <c r="CM163" s="46">
        <v>39</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t="str">
        <f t="shared" ref="T164" si="508">IF(U163="","",1)</f>
        <v/>
      </c>
      <c r="U164" s="126" t="str">
        <f t="shared" ref="U164" si="509">IF(U163="","",1)</f>
        <v/>
      </c>
      <c r="V164" s="6" t="str">
        <f t="shared" ref="V164" si="510">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t="str">
        <f t="shared" ref="T165" si="511">IF(U163="","",1)</f>
        <v/>
      </c>
      <c r="U165" s="93" t="str">
        <f t="shared" ref="U165" si="512">IF(U163="","",1)</f>
        <v/>
      </c>
      <c r="V165" s="109" t="str">
        <f t="shared" ref="V165" si="513">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6"/>
      <c r="CK165" s="118"/>
      <c r="CL165" s="158"/>
      <c r="CM165" s="97"/>
      <c r="CN165" s="105"/>
    </row>
    <row r="166" spans="2:92" ht="8.5" customHeight="1" thickTop="1" x14ac:dyDescent="0.35">
      <c r="B166" s="71"/>
      <c r="C166" s="327"/>
      <c r="D166" s="47"/>
      <c r="E166" s="60"/>
      <c r="G166" s="46"/>
      <c r="I166" s="61"/>
      <c r="K166" s="45"/>
      <c r="L166" s="1"/>
      <c r="M166" s="1"/>
      <c r="N166" s="1"/>
      <c r="O166" s="46"/>
      <c r="P166" s="1"/>
      <c r="Q166" s="56"/>
      <c r="R166" s="57"/>
      <c r="T166" s="5" t="str">
        <f t="shared" ref="T166" si="514">IF(U167="","",1)</f>
        <v/>
      </c>
      <c r="U166" s="1" t="str">
        <f t="shared" ref="U166" si="515">IF(U167="","",1)</f>
        <v/>
      </c>
      <c r="V166" s="6" t="str">
        <f t="shared" ref="V166" si="516">IF(U167="","",1)</f>
        <v/>
      </c>
      <c r="X166" s="60"/>
      <c r="Y166" s="46"/>
      <c r="Z166" s="76"/>
      <c r="AB166" s="82"/>
      <c r="AC166" s="45"/>
      <c r="AD166" s="134"/>
      <c r="AF166" s="135"/>
      <c r="AG166" s="136"/>
      <c r="AH166" s="136"/>
      <c r="AI166" s="137"/>
      <c r="AJ166" s="138"/>
      <c r="AL166" s="143"/>
      <c r="AM166" s="137"/>
      <c r="AN166" s="137"/>
      <c r="AO166" s="137"/>
      <c r="AP166" s="137"/>
      <c r="AQ166" s="137"/>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5"/>
      <c r="CK166" s="117"/>
      <c r="CL166" s="134"/>
      <c r="CM166" s="46"/>
      <c r="CN166" s="88"/>
    </row>
    <row r="167" spans="2:92" x14ac:dyDescent="0.35">
      <c r="B167" s="71"/>
      <c r="C167" s="327">
        <f t="shared" ref="C167:D167" si="517">IF(AC167="Athlete Name","",AC167)</f>
        <v>37</v>
      </c>
      <c r="D167" s="47" t="str">
        <f t="shared" si="517"/>
        <v/>
      </c>
      <c r="E167" s="60"/>
      <c r="F167" s="1" t="str">
        <f>IF(COUNT(AL167:CJ167)=0,"", COUNT(AL167:CJ167))</f>
        <v/>
      </c>
      <c r="G167" s="46" t="str">
        <f t="shared" ref="G167" si="518">_xlfn.IFS(F167="","",F167=1,1,F167=2,2,F167=3,3,F167=4,4,F167=5,5,F167&gt;5,5)</f>
        <v/>
      </c>
      <c r="I167" s="61"/>
      <c r="J167" s="108" t="s">
        <v>7</v>
      </c>
      <c r="K167" s="45" t="str">
        <f>IFERROR(LARGE((AL167:CJ167),1),"")</f>
        <v/>
      </c>
      <c r="L167" s="1" t="str">
        <f>IFERROR(LARGE((AL167:CJ167),2),"")</f>
        <v/>
      </c>
      <c r="M167" s="1" t="str">
        <f>IFERROR(LARGE((AL167:CJ167),3),"")</f>
        <v/>
      </c>
      <c r="N167" s="1" t="str">
        <f>IFERROR(LARGE((AL167:CJ167),4),"")</f>
        <v/>
      </c>
      <c r="O167" s="46" t="str">
        <f>IFERROR(LARGE((AL167:CJ167),5),"")</f>
        <v/>
      </c>
      <c r="P167" s="1"/>
      <c r="Q167" s="56" t="str">
        <f t="shared" ref="Q167" si="519">IFERROR(AVERAGEIF(K167:O167,"&gt;0"),"")</f>
        <v/>
      </c>
      <c r="R167" s="57" t="str">
        <f t="shared" ref="R167" si="520">IF(SUM(AF168:AJ168,K168:O168)=0,"",SUM(AF168:AJ168,K168:O168))</f>
        <v/>
      </c>
      <c r="T167" s="5" t="str">
        <f t="shared" ref="T167" si="521">IF(U167="","",1)</f>
        <v/>
      </c>
      <c r="U167" s="4" t="str">
        <f t="shared" ref="U167" si="522">IF(SUM(Q167:R167)=0,"",SUM(Q167:R167))</f>
        <v/>
      </c>
      <c r="V167" s="6" t="str">
        <f t="shared" ref="V167" si="523">IF(U167="","",1)</f>
        <v/>
      </c>
      <c r="X167" s="60" t="str">
        <f t="shared" ref="X167" si="524">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
      </c>
      <c r="CM167" s="46">
        <v>40</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t="str">
        <f t="shared" ref="T168" si="525">IF(U167="","",1)</f>
        <v/>
      </c>
      <c r="U168" s="126" t="str">
        <f t="shared" ref="U168" si="526">IF(U167="","",1)</f>
        <v/>
      </c>
      <c r="V168" s="6" t="str">
        <f t="shared" ref="V168" si="527">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t="str">
        <f t="shared" ref="T169" si="528">IF(U167="","",1)</f>
        <v/>
      </c>
      <c r="U169" s="93" t="str">
        <f t="shared" ref="U169" si="529">IF(U167="","",1)</f>
        <v/>
      </c>
      <c r="V169" s="109" t="str">
        <f t="shared" ref="V169" si="530">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2"/>
      <c r="CK169" s="118"/>
      <c r="CL169" s="146"/>
      <c r="CM169" s="97"/>
      <c r="CN169" s="105"/>
    </row>
    <row r="170" spans="2:92" ht="8.5" customHeight="1" thickTop="1" x14ac:dyDescent="0.35">
      <c r="B170" s="71"/>
      <c r="C170" s="327"/>
      <c r="D170" s="47"/>
      <c r="E170" s="60"/>
      <c r="G170" s="46"/>
      <c r="I170" s="61"/>
      <c r="K170" s="45"/>
      <c r="L170" s="1"/>
      <c r="M170" s="1"/>
      <c r="N170" s="1"/>
      <c r="O170" s="46"/>
      <c r="P170" s="1"/>
      <c r="Q170" s="56"/>
      <c r="R170" s="57"/>
      <c r="T170" s="5" t="str">
        <f t="shared" ref="T170" si="531">IF(U171="","",1)</f>
        <v/>
      </c>
      <c r="U170" s="1" t="str">
        <f t="shared" ref="U170" si="532">IF(U171="","",1)</f>
        <v/>
      </c>
      <c r="V170" s="6" t="str">
        <f t="shared" ref="V170" si="533">IF(U171="","",1)</f>
        <v/>
      </c>
      <c r="X170" s="60"/>
      <c r="Y170" s="46"/>
      <c r="Z170" s="76"/>
      <c r="AB170" s="82"/>
      <c r="AC170" s="45"/>
      <c r="AD170" s="149"/>
      <c r="AF170" s="150"/>
      <c r="AG170" s="151"/>
      <c r="AH170" s="151"/>
      <c r="AI170" s="151"/>
      <c r="AJ170" s="152"/>
      <c r="AL170" s="150"/>
      <c r="AM170" s="151"/>
      <c r="AN170" s="151"/>
      <c r="AO170" s="151"/>
      <c r="AP170" s="151"/>
      <c r="AQ170" s="151"/>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2"/>
      <c r="CK170" s="117"/>
      <c r="CL170" s="149"/>
      <c r="CM170" s="46"/>
      <c r="CN170" s="88"/>
    </row>
    <row r="171" spans="2:92" x14ac:dyDescent="0.35">
      <c r="B171" s="71"/>
      <c r="C171" s="327">
        <f t="shared" ref="C171:D171" si="534">IF(AC171="Athlete Name","",AC171)</f>
        <v>38</v>
      </c>
      <c r="D171" s="47" t="str">
        <f t="shared" si="534"/>
        <v/>
      </c>
      <c r="E171" s="60"/>
      <c r="F171" s="1" t="str">
        <f>IF(COUNT(AL171:CJ171)=0,"", COUNT(AL171:CJ171))</f>
        <v/>
      </c>
      <c r="G171" s="46" t="str">
        <f t="shared" ref="G171" si="535">_xlfn.IFS(F171="","",F171=1,1,F171=2,2,F171=3,3,F171=4,4,F171=5,5,F171&gt;5,5)</f>
        <v/>
      </c>
      <c r="I171" s="61"/>
      <c r="J171" s="108" t="s">
        <v>7</v>
      </c>
      <c r="K171" s="45" t="str">
        <f>IFERROR(LARGE((AL171:CJ171),1),"")</f>
        <v/>
      </c>
      <c r="L171" s="1" t="str">
        <f>IFERROR(LARGE((AL171:CJ171),2),"")</f>
        <v/>
      </c>
      <c r="M171" s="1" t="str">
        <f>IFERROR(LARGE((AL171:CJ171),3),"")</f>
        <v/>
      </c>
      <c r="N171" s="1" t="str">
        <f>IFERROR(LARGE((AL171:CJ171),4),"")</f>
        <v/>
      </c>
      <c r="O171" s="46" t="str">
        <f>IFERROR(LARGE((AL171:CJ171),5),"")</f>
        <v/>
      </c>
      <c r="P171" s="1"/>
      <c r="Q171" s="56" t="str">
        <f t="shared" ref="Q171" si="536">IFERROR(AVERAGEIF(K171:O171,"&gt;0"),"")</f>
        <v/>
      </c>
      <c r="R171" s="57" t="str">
        <f t="shared" ref="R171" si="537">IF(SUM(AF172:AJ172,K172:O172)=0,"",SUM(AF172:AJ172,K172:O172))</f>
        <v/>
      </c>
      <c r="T171" s="5" t="str">
        <f t="shared" ref="T171" si="538">IF(U171="","",1)</f>
        <v/>
      </c>
      <c r="U171" s="4" t="str">
        <f t="shared" ref="U171" si="539">IF(SUM(Q171:R171)=0,"",SUM(Q171:R171))</f>
        <v/>
      </c>
      <c r="V171" s="6" t="str">
        <f t="shared" ref="V171" si="540">IF(U171="","",1)</f>
        <v/>
      </c>
      <c r="X171" s="60" t="str">
        <f t="shared" ref="X171" si="541">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
      </c>
      <c r="CM171" s="46">
        <v>41</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t="str">
        <f t="shared" ref="T172" si="542">IF(U171="","",1)</f>
        <v/>
      </c>
      <c r="U172" s="126" t="str">
        <f t="shared" ref="U172" si="543">IF(U171="","",1)</f>
        <v/>
      </c>
      <c r="V172" s="6" t="str">
        <f t="shared" ref="V172" si="544">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t="str">
        <f t="shared" ref="T173" si="545">IF(U171="","",1)</f>
        <v/>
      </c>
      <c r="U173" s="93" t="str">
        <f t="shared" ref="U173" si="546">IF(U171="","",1)</f>
        <v/>
      </c>
      <c r="V173" s="109" t="str">
        <f t="shared" ref="V173" si="547">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6"/>
      <c r="CK173" s="118"/>
      <c r="CL173" s="107"/>
      <c r="CM173" s="97"/>
      <c r="CN173" s="105"/>
    </row>
    <row r="174" spans="2:92" ht="8.5" customHeight="1" thickTop="1" x14ac:dyDescent="0.35">
      <c r="B174" s="71"/>
      <c r="C174" s="327"/>
      <c r="D174" s="47"/>
      <c r="E174" s="60"/>
      <c r="G174" s="46"/>
      <c r="I174" s="61"/>
      <c r="K174" s="45"/>
      <c r="L174" s="1"/>
      <c r="M174" s="1"/>
      <c r="N174" s="1"/>
      <c r="O174" s="46"/>
      <c r="P174" s="1"/>
      <c r="Q174" s="56"/>
      <c r="R174" s="57"/>
      <c r="T174" s="5" t="str">
        <f t="shared" ref="T174" si="548">IF(U175="","",1)</f>
        <v/>
      </c>
      <c r="U174" s="1" t="str">
        <f t="shared" ref="U174" si="549">IF(U175="","",1)</f>
        <v/>
      </c>
      <c r="V174" s="6" t="str">
        <f t="shared" ref="V174" si="550">IF(U175="","",1)</f>
        <v/>
      </c>
      <c r="X174" s="60"/>
      <c r="Y174" s="46"/>
      <c r="Z174" s="76"/>
      <c r="AB174" s="82"/>
      <c r="AC174" s="45"/>
      <c r="AD174" s="134"/>
      <c r="AF174" s="135"/>
      <c r="AG174" s="136"/>
      <c r="AH174" s="136"/>
      <c r="AI174" s="137"/>
      <c r="AJ174" s="138"/>
      <c r="AL174" s="143"/>
      <c r="AM174" s="137"/>
      <c r="AN174" s="137"/>
      <c r="AO174" s="137"/>
      <c r="AP174" s="137"/>
      <c r="AQ174" s="137"/>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5"/>
      <c r="CK174" s="117"/>
      <c r="CL174" s="134"/>
      <c r="CM174" s="46"/>
      <c r="CN174" s="88"/>
    </row>
    <row r="175" spans="2:92" x14ac:dyDescent="0.35">
      <c r="B175" s="71"/>
      <c r="C175" s="327">
        <f t="shared" ref="C175:D175" si="551">IF(AC175="Athlete Name","",AC175)</f>
        <v>39</v>
      </c>
      <c r="D175" s="47" t="str">
        <f t="shared" si="551"/>
        <v/>
      </c>
      <c r="E175" s="60"/>
      <c r="F175" s="1" t="str">
        <f>IF(COUNT(AL175:CJ175)=0,"", COUNT(AL175:CJ175))</f>
        <v/>
      </c>
      <c r="G175" s="46" t="str">
        <f t="shared" ref="G175" si="552">_xlfn.IFS(F175="","",F175=1,1,F175=2,2,F175=3,3,F175=4,4,F175=5,5,F175&gt;5,5)</f>
        <v/>
      </c>
      <c r="I175" s="61"/>
      <c r="J175" s="108" t="s">
        <v>7</v>
      </c>
      <c r="K175" s="45" t="str">
        <f>IFERROR(LARGE((AL175:CJ175),1),"")</f>
        <v/>
      </c>
      <c r="L175" s="1" t="str">
        <f>IFERROR(LARGE((AL175:CJ175),2),"")</f>
        <v/>
      </c>
      <c r="M175" s="1" t="str">
        <f>IFERROR(LARGE((AL175:CJ175),3),"")</f>
        <v/>
      </c>
      <c r="N175" s="1" t="str">
        <f>IFERROR(LARGE((AL175:CJ175),4),"")</f>
        <v/>
      </c>
      <c r="O175" s="46" t="str">
        <f>IFERROR(LARGE((AL175:CJ175),5),"")</f>
        <v/>
      </c>
      <c r="P175" s="1"/>
      <c r="Q175" s="56" t="str">
        <f t="shared" ref="Q175" si="553">IFERROR(AVERAGEIF(K175:O175,"&gt;0"),"")</f>
        <v/>
      </c>
      <c r="R175" s="57" t="str">
        <f t="shared" ref="R175" si="554">IF(SUM(AF176:AJ176,K176:O176)=0,"",SUM(AF176:AJ176,K176:O176))</f>
        <v/>
      </c>
      <c r="T175" s="5" t="str">
        <f t="shared" ref="T175" si="555">IF(U175="","",1)</f>
        <v/>
      </c>
      <c r="U175" s="4" t="str">
        <f t="shared" ref="U175" si="556">IF(SUM(Q175:R175)=0,"",SUM(Q175:R175))</f>
        <v/>
      </c>
      <c r="V175" s="6" t="str">
        <f t="shared" ref="V175" si="557">IF(U175="","",1)</f>
        <v/>
      </c>
      <c r="X175" s="60" t="str">
        <f t="shared" ref="X175" si="558">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
      </c>
      <c r="CM175" s="46">
        <v>42</v>
      </c>
      <c r="CN175" s="88"/>
    </row>
    <row r="176" spans="2:92" x14ac:dyDescent="0.35">
      <c r="B176" s="71"/>
      <c r="C176" s="327"/>
      <c r="D176" s="47"/>
      <c r="E176" s="60"/>
      <c r="F176" s="45"/>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t="str">
        <f t="shared" ref="T176" si="559">IF(U175="","",1)</f>
        <v/>
      </c>
      <c r="U176" s="126" t="str">
        <f t="shared" ref="U176" si="560">IF(U175="","",1)</f>
        <v/>
      </c>
      <c r="V176" s="6" t="str">
        <f t="shared" ref="V176" si="561">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t="str">
        <f t="shared" ref="T177" si="562">IF(U175="","",1)</f>
        <v/>
      </c>
      <c r="U177" s="93" t="str">
        <f t="shared" ref="U177" si="563">IF(U175="","",1)</f>
        <v/>
      </c>
      <c r="V177" s="109" t="str">
        <f t="shared" ref="V177" si="564">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2"/>
      <c r="CK177" s="118"/>
      <c r="CL177" s="146"/>
      <c r="CM177" s="97"/>
      <c r="CN177" s="105"/>
    </row>
    <row r="178" spans="2:92" ht="8.5" customHeight="1" thickTop="1" x14ac:dyDescent="0.35">
      <c r="B178" s="71"/>
      <c r="C178" s="327"/>
      <c r="D178" s="47"/>
      <c r="E178" s="60"/>
      <c r="G178" s="46"/>
      <c r="I178" s="61"/>
      <c r="K178" s="45"/>
      <c r="L178" s="1"/>
      <c r="M178" s="1"/>
      <c r="N178" s="1"/>
      <c r="O178" s="46"/>
      <c r="P178" s="1"/>
      <c r="Q178" s="56"/>
      <c r="R178" s="57"/>
      <c r="T178" s="5" t="str">
        <f t="shared" ref="T178" si="565">IF(U179="","",1)</f>
        <v/>
      </c>
      <c r="U178" s="1" t="str">
        <f t="shared" ref="U178" si="566">IF(U179="","",1)</f>
        <v/>
      </c>
      <c r="V178" s="6" t="str">
        <f t="shared" ref="V178" si="567">IF(U179="","",1)</f>
        <v/>
      </c>
      <c r="X178" s="60"/>
      <c r="Y178" s="46"/>
      <c r="Z178" s="76"/>
      <c r="AB178" s="82"/>
      <c r="AC178" s="45"/>
      <c r="AD178" s="149"/>
      <c r="AF178" s="150"/>
      <c r="AG178" s="151"/>
      <c r="AH178" s="151"/>
      <c r="AI178" s="151"/>
      <c r="AJ178" s="152"/>
      <c r="AL178" s="150"/>
      <c r="AM178" s="151"/>
      <c r="AN178" s="151"/>
      <c r="AO178" s="151"/>
      <c r="AP178" s="151"/>
      <c r="AQ178" s="151"/>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2"/>
      <c r="CK178" s="117"/>
      <c r="CL178" s="149"/>
      <c r="CM178" s="46"/>
      <c r="CN178" s="88"/>
    </row>
    <row r="179" spans="2:92" x14ac:dyDescent="0.35">
      <c r="B179" s="71"/>
      <c r="C179" s="327">
        <f t="shared" ref="C179:D179" si="568">IF(AC179="Athlete Name","",AC179)</f>
        <v>40</v>
      </c>
      <c r="D179" s="47" t="str">
        <f t="shared" si="568"/>
        <v/>
      </c>
      <c r="E179" s="60"/>
      <c r="F179" s="1" t="str">
        <f>IF(COUNT(AL179:CJ179)=0,"", COUNT(AL179:CJ179))</f>
        <v/>
      </c>
      <c r="G179" s="46" t="str">
        <f t="shared" ref="G179" si="569">_xlfn.IFS(F179="","",F179=1,1,F179=2,2,F179=3,3,F179=4,4,F179=5,5,F179&gt;5,5)</f>
        <v/>
      </c>
      <c r="I179" s="61"/>
      <c r="J179" s="108" t="s">
        <v>7</v>
      </c>
      <c r="K179" s="45" t="str">
        <f>IFERROR(LARGE((AL179:CJ179),1),"")</f>
        <v/>
      </c>
      <c r="L179" s="1" t="str">
        <f>IFERROR(LARGE((AL179:CJ179),2),"")</f>
        <v/>
      </c>
      <c r="M179" s="1" t="str">
        <f>IFERROR(LARGE((AL179:CJ179),3),"")</f>
        <v/>
      </c>
      <c r="N179" s="1" t="str">
        <f>IFERROR(LARGE((AL179:CJ179),4),"")</f>
        <v/>
      </c>
      <c r="O179" s="46" t="str">
        <f>IFERROR(LARGE((AL179:CJ179),5),"")</f>
        <v/>
      </c>
      <c r="P179" s="1"/>
      <c r="Q179" s="56" t="str">
        <f t="shared" ref="Q179" si="570">IFERROR(AVERAGEIF(K179:O179,"&gt;0"),"")</f>
        <v/>
      </c>
      <c r="R179" s="57" t="str">
        <f t="shared" ref="R179" si="571">IF(SUM(AF180:AJ180,K180:O180)=0,"",SUM(AF180:AJ180,K180:O180))</f>
        <v/>
      </c>
      <c r="T179" s="5" t="str">
        <f t="shared" ref="T179" si="572">IF(U179="","",1)</f>
        <v/>
      </c>
      <c r="U179" s="4" t="str">
        <f t="shared" ref="U179" si="573">IF(SUM(Q179:R179)=0,"",SUM(Q179:R179))</f>
        <v/>
      </c>
      <c r="V179" s="6" t="str">
        <f t="shared" ref="V179" si="574">IF(U179="","",1)</f>
        <v/>
      </c>
      <c r="X179" s="60" t="str">
        <f t="shared" ref="X179" si="575">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
      </c>
      <c r="CM179" s="46">
        <v>43</v>
      </c>
      <c r="CN179" s="88"/>
    </row>
    <row r="180" spans="2:92" x14ac:dyDescent="0.35">
      <c r="B180" s="71"/>
      <c r="C180" s="327"/>
      <c r="D180" s="47"/>
      <c r="E180" s="60"/>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t="str">
        <f t="shared" ref="T180" si="576">IF(U179="","",1)</f>
        <v/>
      </c>
      <c r="U180" s="126" t="str">
        <f t="shared" ref="U180" si="577">IF(U179="","",1)</f>
        <v/>
      </c>
      <c r="V180" s="6" t="str">
        <f t="shared" ref="V180" si="578">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t="str">
        <f t="shared" ref="T181" si="579">IF(U179="","",1)</f>
        <v/>
      </c>
      <c r="U181" s="93" t="str">
        <f t="shared" ref="U181" si="580">IF(U179="","",1)</f>
        <v/>
      </c>
      <c r="V181" s="109" t="str">
        <f t="shared" ref="V181" si="581">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6"/>
      <c r="CK181" s="118"/>
      <c r="CL181" s="158"/>
      <c r="CM181" s="97"/>
      <c r="CN181" s="105"/>
    </row>
    <row r="182" spans="2:92" ht="8.5" customHeight="1" thickTop="1" x14ac:dyDescent="0.35">
      <c r="B182" s="71"/>
      <c r="C182" s="327"/>
      <c r="D182" s="47"/>
      <c r="E182" s="60"/>
      <c r="G182" s="46"/>
      <c r="I182" s="61"/>
      <c r="K182" s="45"/>
      <c r="L182" s="1"/>
      <c r="M182" s="1"/>
      <c r="N182" s="1"/>
      <c r="O182" s="46"/>
      <c r="P182" s="1"/>
      <c r="Q182" s="56"/>
      <c r="R182" s="57"/>
      <c r="T182" s="5" t="str">
        <f t="shared" ref="T182" si="582">IF(U183="","",1)</f>
        <v/>
      </c>
      <c r="U182" s="1" t="str">
        <f t="shared" ref="U182" si="583">IF(U183="","",1)</f>
        <v/>
      </c>
      <c r="V182" s="6" t="str">
        <f t="shared" ref="V182" si="584">IF(U183="","",1)</f>
        <v/>
      </c>
      <c r="X182" s="60"/>
      <c r="Y182" s="46"/>
      <c r="Z182" s="76"/>
      <c r="AB182" s="82"/>
      <c r="AC182" s="45"/>
      <c r="AD182" s="134"/>
      <c r="AF182" s="135"/>
      <c r="AG182" s="136"/>
      <c r="AH182" s="136"/>
      <c r="AI182" s="137"/>
      <c r="AJ182" s="138"/>
      <c r="AL182" s="143"/>
      <c r="AM182" s="137"/>
      <c r="AN182" s="137"/>
      <c r="AO182" s="137"/>
      <c r="AP182" s="137"/>
      <c r="AQ182" s="137"/>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5"/>
      <c r="CK182" s="117"/>
      <c r="CL182" s="134"/>
      <c r="CM182" s="46"/>
      <c r="CN182" s="88"/>
    </row>
    <row r="183" spans="2:92" x14ac:dyDescent="0.35">
      <c r="B183" s="71"/>
      <c r="C183" s="327">
        <f t="shared" ref="C183:D183" si="585">IF(AC183="Athlete Name","",AC183)</f>
        <v>41</v>
      </c>
      <c r="D183" s="47" t="str">
        <f t="shared" si="585"/>
        <v/>
      </c>
      <c r="E183" s="60"/>
      <c r="F183" s="1" t="str">
        <f>IF(COUNT(AL183:CJ183)=0,"", COUNT(AL183:CJ183))</f>
        <v/>
      </c>
      <c r="G183" s="46" t="str">
        <f t="shared" ref="G183" si="586">_xlfn.IFS(F183="","",F183=1,1,F183=2,2,F183=3,3,F183=4,4,F183=5,5,F183&gt;5,5)</f>
        <v/>
      </c>
      <c r="I183" s="61"/>
      <c r="J183" s="108" t="s">
        <v>7</v>
      </c>
      <c r="K183" s="45" t="str">
        <f>IFERROR(LARGE((AL183:CJ183),1),"")</f>
        <v/>
      </c>
      <c r="L183" s="1" t="str">
        <f>IFERROR(LARGE((AL183:CJ183),2),"")</f>
        <v/>
      </c>
      <c r="M183" s="1" t="str">
        <f>IFERROR(LARGE((AL183:CJ183),3),"")</f>
        <v/>
      </c>
      <c r="N183" s="1" t="str">
        <f>IFERROR(LARGE((AL183:CJ183),4),"")</f>
        <v/>
      </c>
      <c r="O183" s="46" t="str">
        <f>IFERROR(LARGE((AL183:CJ183),5),"")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
      </c>
      <c r="CM183" s="46">
        <v>44</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t="str">
        <f t="shared" ref="T184" si="593">IF(U183="","",1)</f>
        <v/>
      </c>
      <c r="U184" s="126" t="str">
        <f t="shared" ref="U184" si="594">IF(U183="","",1)</f>
        <v/>
      </c>
      <c r="V184" s="6" t="str">
        <f t="shared" ref="V184" si="595">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t="str">
        <f t="shared" ref="T185" si="596">IF(U183="","",1)</f>
        <v/>
      </c>
      <c r="U185" s="93" t="str">
        <f t="shared" ref="U185" si="597">IF(U183="","",1)</f>
        <v/>
      </c>
      <c r="V185" s="109" t="str">
        <f t="shared" ref="V185" si="598">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2"/>
      <c r="CK185" s="118"/>
      <c r="CL185" s="146"/>
      <c r="CM185" s="97"/>
      <c r="CN185" s="105"/>
    </row>
    <row r="186" spans="2:92" ht="8.5" customHeight="1" thickTop="1" x14ac:dyDescent="0.35">
      <c r="B186" s="71"/>
      <c r="C186" s="327"/>
      <c r="D186" s="47"/>
      <c r="E186" s="60"/>
      <c r="G186" s="46"/>
      <c r="I186" s="61"/>
      <c r="K186" s="45"/>
      <c r="L186" s="1"/>
      <c r="M186" s="1"/>
      <c r="N186" s="1"/>
      <c r="O186" s="46"/>
      <c r="P186" s="1"/>
      <c r="Q186" s="56"/>
      <c r="R186" s="57"/>
      <c r="T186" s="5" t="str">
        <f t="shared" ref="T186" si="599">IF(U187="","",1)</f>
        <v/>
      </c>
      <c r="U186" s="1" t="str">
        <f t="shared" ref="U186" si="600">IF(U187="","",1)</f>
        <v/>
      </c>
      <c r="V186" s="6" t="str">
        <f t="shared" ref="V186" si="601">IF(U187="","",1)</f>
        <v/>
      </c>
      <c r="X186" s="60"/>
      <c r="Y186" s="46"/>
      <c r="Z186" s="76"/>
      <c r="AB186" s="82"/>
      <c r="AC186" s="45"/>
      <c r="AD186" s="149"/>
      <c r="AF186" s="150"/>
      <c r="AG186" s="151"/>
      <c r="AH186" s="151"/>
      <c r="AI186" s="151"/>
      <c r="AJ186" s="152"/>
      <c r="AL186" s="150"/>
      <c r="AM186" s="151"/>
      <c r="AN186" s="151"/>
      <c r="AO186" s="151"/>
      <c r="AP186" s="151"/>
      <c r="AQ186" s="151"/>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2"/>
      <c r="CK186" s="117"/>
      <c r="CL186" s="149"/>
      <c r="CM186" s="46"/>
      <c r="CN186" s="88"/>
    </row>
    <row r="187" spans="2:92" x14ac:dyDescent="0.35">
      <c r="B187" s="71"/>
      <c r="C187" s="327">
        <f t="shared" ref="C187:D187" si="602">IF(AC187="Athlete Name","",AC187)</f>
        <v>42</v>
      </c>
      <c r="D187" s="47" t="str">
        <f t="shared" si="602"/>
        <v/>
      </c>
      <c r="E187" s="60"/>
      <c r="F187" s="1" t="str">
        <f>IF(COUNT(AL187:CJ187)=0,"", COUNT(AL187:CJ187))</f>
        <v/>
      </c>
      <c r="G187" s="46" t="str">
        <f t="shared" ref="G187" si="603">_xlfn.IFS(F187="","",F187=1,1,F187=2,2,F187=3,3,F187=4,4,F187=5,5,F187&gt;5,5)</f>
        <v/>
      </c>
      <c r="I187" s="61"/>
      <c r="J187" s="108" t="s">
        <v>7</v>
      </c>
      <c r="K187" s="45" t="str">
        <f>IFERROR(LARGE((AL187:CJ187),1),"")</f>
        <v/>
      </c>
      <c r="L187" s="1" t="str">
        <f>IFERROR(LARGE((AL187:CJ187),2),"")</f>
        <v/>
      </c>
      <c r="M187" s="1" t="str">
        <f>IFERROR(LARGE((AL187:CJ187),3),"")</f>
        <v/>
      </c>
      <c r="N187" s="1" t="str">
        <f>IFERROR(LARGE((AL187:CJ187),4),"")</f>
        <v/>
      </c>
      <c r="O187" s="46" t="str">
        <f>IFERROR(LARGE((AL187:CJ187),5),"")</f>
        <v/>
      </c>
      <c r="P187" s="1"/>
      <c r="Q187" s="56" t="str">
        <f t="shared" ref="Q187" si="604">IFERROR(AVERAGEIF(K187:O187,"&gt;0"),"")</f>
        <v/>
      </c>
      <c r="R187" s="57" t="str">
        <f t="shared" ref="R187" si="605">IF(SUM(AF188:AJ188,K188:O188)=0,"",SUM(AF188:AJ188,K188:O188))</f>
        <v/>
      </c>
      <c r="T187" s="5" t="str">
        <f t="shared" ref="T187" si="606">IF(U187="","",1)</f>
        <v/>
      </c>
      <c r="U187" s="4" t="str">
        <f t="shared" ref="U187" si="607">IF(SUM(Q187:R187)=0,"",SUM(Q187:R187))</f>
        <v/>
      </c>
      <c r="V187" s="6" t="str">
        <f t="shared" ref="V187" si="608">IF(U187="","",1)</f>
        <v/>
      </c>
      <c r="X187" s="60" t="str">
        <f t="shared" ref="X187" si="609">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
      </c>
      <c r="CM187" s="46">
        <v>45</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t="str">
        <f t="shared" ref="T188" si="610">IF(U187="","",1)</f>
        <v/>
      </c>
      <c r="U188" s="126" t="str">
        <f t="shared" ref="U188" si="611">IF(U187="","",1)</f>
        <v/>
      </c>
      <c r="V188" s="6" t="str">
        <f t="shared" ref="V188" si="612">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1"/>
      <c r="E189" s="103"/>
      <c r="F189" s="99"/>
      <c r="G189" s="100"/>
      <c r="I189" s="106"/>
      <c r="K189" s="101"/>
      <c r="L189" s="99"/>
      <c r="M189" s="99"/>
      <c r="N189" s="99"/>
      <c r="O189" s="100"/>
      <c r="Q189" s="114"/>
      <c r="R189" s="100"/>
      <c r="T189" s="120" t="str">
        <f t="shared" ref="T189" si="613">IF(U187="","",1)</f>
        <v/>
      </c>
      <c r="U189" s="39" t="str">
        <f t="shared" ref="U189" si="614">IF(U187="","",1)</f>
        <v/>
      </c>
      <c r="V189" s="121" t="str">
        <f t="shared" ref="V189" si="615">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6"/>
      <c r="CL189" s="158"/>
      <c r="CM189" s="97"/>
      <c r="CN189" s="105"/>
    </row>
    <row r="190" spans="2:92" ht="15" thickTop="1" x14ac:dyDescent="0.35">
      <c r="B190" s="71"/>
      <c r="C190" s="326"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48" t="s">
        <v>9</v>
      </c>
      <c r="AG190" s="348"/>
      <c r="AH190" s="348"/>
      <c r="AI190" s="348"/>
      <c r="AJ190" s="348"/>
      <c r="AL190" s="3">
        <f t="shared" ref="AL190" si="616">AL13</f>
        <v>0</v>
      </c>
      <c r="AM190" s="3">
        <f t="shared" ref="AM190:AW190" si="617">AM13</f>
        <v>2022</v>
      </c>
      <c r="AN190" s="3">
        <f t="shared" si="617"/>
        <v>2023</v>
      </c>
      <c r="AO190" s="3">
        <f t="shared" si="617"/>
        <v>2023</v>
      </c>
      <c r="AP190" s="3">
        <f t="shared" si="617"/>
        <v>2023</v>
      </c>
      <c r="AQ190" s="3">
        <f t="shared" si="617"/>
        <v>2023</v>
      </c>
      <c r="AR190" s="3">
        <f t="shared" si="617"/>
        <v>2023</v>
      </c>
      <c r="AS190" s="3">
        <f t="shared" si="617"/>
        <v>2023</v>
      </c>
      <c r="AT190" s="3">
        <f t="shared" si="617"/>
        <v>2023</v>
      </c>
      <c r="AU190" s="3">
        <f t="shared" si="617"/>
        <v>2023</v>
      </c>
      <c r="AV190" s="3">
        <f t="shared" si="617"/>
        <v>2023</v>
      </c>
      <c r="AW190" s="3">
        <f t="shared" si="617"/>
        <v>2023</v>
      </c>
      <c r="AX190" s="3">
        <f t="shared" ref="AX190:BB190" si="618">AX13</f>
        <v>2023</v>
      </c>
      <c r="AY190" s="3">
        <f t="shared" si="618"/>
        <v>2023</v>
      </c>
      <c r="AZ190" s="3">
        <f t="shared" si="618"/>
        <v>2023</v>
      </c>
      <c r="BA190" s="3">
        <f t="shared" si="618"/>
        <v>2023</v>
      </c>
      <c r="BB190" s="3">
        <f t="shared" si="618"/>
        <v>2023</v>
      </c>
      <c r="BC190" s="3">
        <f>BC13</f>
        <v>2023</v>
      </c>
      <c r="BD190" s="3">
        <f t="shared" ref="BD190:CD190" si="619">BD13</f>
        <v>2023</v>
      </c>
      <c r="BE190" s="3">
        <f t="shared" si="619"/>
        <v>2023</v>
      </c>
      <c r="BF190" s="3">
        <f t="shared" ref="BF190:BU190" si="620">BF13</f>
        <v>2023</v>
      </c>
      <c r="BG190" s="3">
        <f t="shared" si="620"/>
        <v>2023</v>
      </c>
      <c r="BH190" s="3">
        <f t="shared" si="620"/>
        <v>2023</v>
      </c>
      <c r="BI190" s="3">
        <f t="shared" si="620"/>
        <v>2023</v>
      </c>
      <c r="BJ190" s="3">
        <f t="shared" ref="BJ190" si="621">BJ13</f>
        <v>2023</v>
      </c>
      <c r="BK190" s="3">
        <f t="shared" si="620"/>
        <v>2023</v>
      </c>
      <c r="BL190" s="3">
        <f t="shared" si="620"/>
        <v>2023</v>
      </c>
      <c r="BM190" s="3">
        <f t="shared" si="620"/>
        <v>2023</v>
      </c>
      <c r="BN190" s="3">
        <f t="shared" si="620"/>
        <v>2023</v>
      </c>
      <c r="BO190" s="3">
        <f t="shared" si="620"/>
        <v>2023</v>
      </c>
      <c r="BP190" s="3">
        <f t="shared" si="620"/>
        <v>2023</v>
      </c>
      <c r="BQ190" s="3">
        <f t="shared" si="620"/>
        <v>2023</v>
      </c>
      <c r="BR190" s="3">
        <f t="shared" si="620"/>
        <v>2023</v>
      </c>
      <c r="BS190" s="3">
        <f t="shared" si="620"/>
        <v>2023</v>
      </c>
      <c r="BT190" s="3">
        <f t="shared" si="620"/>
        <v>2023</v>
      </c>
      <c r="BU190" s="3">
        <f t="shared" si="620"/>
        <v>2023</v>
      </c>
      <c r="BV190" s="3">
        <f t="shared" si="619"/>
        <v>2023</v>
      </c>
      <c r="BW190" s="3">
        <f t="shared" si="619"/>
        <v>2023</v>
      </c>
      <c r="BX190" s="3">
        <f t="shared" ref="BX190" si="622">BX13</f>
        <v>2023</v>
      </c>
      <c r="BY190" s="3">
        <f t="shared" ref="BY190:BZ190" si="623">BY13</f>
        <v>2023</v>
      </c>
      <c r="BZ190" s="3">
        <f t="shared" si="623"/>
        <v>2023</v>
      </c>
      <c r="CA190" s="3">
        <f t="shared" si="619"/>
        <v>2023</v>
      </c>
      <c r="CB190" s="3">
        <f t="shared" ref="CB190:CC190" si="624">CB13</f>
        <v>2023</v>
      </c>
      <c r="CC190" s="3">
        <f t="shared" si="624"/>
        <v>2023</v>
      </c>
      <c r="CD190" s="3">
        <f t="shared" si="619"/>
        <v>2023</v>
      </c>
      <c r="CE190" s="3" t="str">
        <f t="shared" ref="CE190:CH190" si="625">CE13</f>
        <v>Year</v>
      </c>
      <c r="CF190" s="3" t="str">
        <f t="shared" si="625"/>
        <v>Year</v>
      </c>
      <c r="CG190" s="3" t="str">
        <f t="shared" si="625"/>
        <v>Year</v>
      </c>
      <c r="CH190" s="3" t="str">
        <f t="shared" si="625"/>
        <v>Year</v>
      </c>
      <c r="CI190" s="3" t="str">
        <f t="shared" ref="CI190:CJ192" si="626">CI13</f>
        <v>Year</v>
      </c>
      <c r="CJ190" s="3" t="str">
        <f t="shared" si="626"/>
        <v>Year</v>
      </c>
      <c r="CK190" s="3"/>
      <c r="CM190" s="46"/>
      <c r="CN190" s="88"/>
    </row>
    <row r="191" spans="2:92" x14ac:dyDescent="0.35">
      <c r="B191" s="71"/>
      <c r="C191" s="326" t="s">
        <v>35</v>
      </c>
      <c r="F191" s="3" t="s">
        <v>1</v>
      </c>
      <c r="G191" s="3" t="s">
        <v>3</v>
      </c>
      <c r="H191" s="3"/>
      <c r="I191" s="3" t="s">
        <v>12</v>
      </c>
      <c r="K191" s="347" t="s">
        <v>36</v>
      </c>
      <c r="L191" s="347"/>
      <c r="M191" s="347"/>
      <c r="N191" s="347"/>
      <c r="O191" s="347"/>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 si="627">AL14</f>
        <v>0</v>
      </c>
      <c r="AM191" s="3" t="str">
        <f t="shared" ref="AM191:AW191" si="628">AM14</f>
        <v>December</v>
      </c>
      <c r="AN191" s="3" t="str">
        <f t="shared" si="628"/>
        <v>January</v>
      </c>
      <c r="AO191" s="3" t="str">
        <f t="shared" si="628"/>
        <v>January</v>
      </c>
      <c r="AP191" s="3" t="str">
        <f t="shared" si="628"/>
        <v>January</v>
      </c>
      <c r="AQ191" s="3" t="str">
        <f t="shared" si="628"/>
        <v>January</v>
      </c>
      <c r="AR191" s="3" t="str">
        <f t="shared" si="628"/>
        <v>January</v>
      </c>
      <c r="AS191" s="3" t="str">
        <f t="shared" si="628"/>
        <v>January</v>
      </c>
      <c r="AT191" s="3" t="str">
        <f t="shared" si="628"/>
        <v>January</v>
      </c>
      <c r="AU191" s="3" t="str">
        <f t="shared" si="628"/>
        <v>February</v>
      </c>
      <c r="AV191" s="3" t="str">
        <f t="shared" si="628"/>
        <v>March</v>
      </c>
      <c r="AW191" s="3" t="str">
        <f t="shared" si="628"/>
        <v>March</v>
      </c>
      <c r="AX191" s="3" t="str">
        <f t="shared" ref="AX191:BB191" si="629">AX14</f>
        <v>April</v>
      </c>
      <c r="AY191" s="3" t="str">
        <f t="shared" si="629"/>
        <v>April</v>
      </c>
      <c r="AZ191" s="3" t="str">
        <f t="shared" si="629"/>
        <v>April</v>
      </c>
      <c r="BA191" s="3" t="str">
        <f t="shared" si="629"/>
        <v>April</v>
      </c>
      <c r="BB191" s="3" t="str">
        <f t="shared" si="629"/>
        <v>April</v>
      </c>
      <c r="BC191" s="3" t="str">
        <f>BC14</f>
        <v>May</v>
      </c>
      <c r="BD191" s="3" t="str">
        <f t="shared" ref="BD191:CD191" si="630">BD14</f>
        <v>May</v>
      </c>
      <c r="BE191" s="3" t="str">
        <f t="shared" si="630"/>
        <v>May</v>
      </c>
      <c r="BF191" s="3" t="str">
        <f t="shared" ref="BF191:BU191" si="631">BF14</f>
        <v>May</v>
      </c>
      <c r="BG191" s="3" t="str">
        <f t="shared" si="631"/>
        <v xml:space="preserve">May </v>
      </c>
      <c r="BH191" s="3" t="str">
        <f t="shared" si="631"/>
        <v xml:space="preserve">May </v>
      </c>
      <c r="BI191" s="3" t="str">
        <f t="shared" si="631"/>
        <v xml:space="preserve">May </v>
      </c>
      <c r="BJ191" s="3" t="str">
        <f t="shared" ref="BJ191" si="632">BJ14</f>
        <v>June</v>
      </c>
      <c r="BK191" s="3" t="str">
        <f t="shared" si="631"/>
        <v>June</v>
      </c>
      <c r="BL191" s="3" t="str">
        <f t="shared" si="631"/>
        <v>June</v>
      </c>
      <c r="BM191" s="3" t="str">
        <f t="shared" si="631"/>
        <v>July</v>
      </c>
      <c r="BN191" s="3" t="str">
        <f t="shared" si="631"/>
        <v>July</v>
      </c>
      <c r="BO191" s="3" t="str">
        <f t="shared" si="631"/>
        <v>July</v>
      </c>
      <c r="BP191" s="3" t="str">
        <f t="shared" si="631"/>
        <v>July</v>
      </c>
      <c r="BQ191" s="3" t="str">
        <f t="shared" si="631"/>
        <v>July</v>
      </c>
      <c r="BR191" s="3" t="str">
        <f t="shared" si="631"/>
        <v>August</v>
      </c>
      <c r="BS191" s="3" t="str">
        <f t="shared" si="631"/>
        <v>August</v>
      </c>
      <c r="BT191" s="3" t="str">
        <f t="shared" si="631"/>
        <v>Aug</v>
      </c>
      <c r="BU191" s="3" t="str">
        <f t="shared" si="631"/>
        <v>Aug</v>
      </c>
      <c r="BV191" s="3" t="str">
        <f t="shared" si="630"/>
        <v>Aug</v>
      </c>
      <c r="BW191" s="3" t="str">
        <f t="shared" si="630"/>
        <v>Sept</v>
      </c>
      <c r="BX191" s="3" t="str">
        <f t="shared" ref="BX191" si="633">BX14</f>
        <v>Sept</v>
      </c>
      <c r="BY191" s="3" t="str">
        <f t="shared" ref="BY191:BZ191" si="634">BY14</f>
        <v>Sept</v>
      </c>
      <c r="BZ191" s="3" t="str">
        <f t="shared" si="634"/>
        <v>Sept</v>
      </c>
      <c r="CA191" s="3" t="str">
        <f t="shared" si="630"/>
        <v>Oct</v>
      </c>
      <c r="CB191" s="3" t="str">
        <f t="shared" ref="CB191:CC191" si="635">CB14</f>
        <v>Oct</v>
      </c>
      <c r="CC191" s="3" t="str">
        <f t="shared" si="635"/>
        <v>Nov</v>
      </c>
      <c r="CD191" s="3" t="str">
        <f t="shared" si="630"/>
        <v>Nov</v>
      </c>
      <c r="CE191" s="3" t="str">
        <f t="shared" ref="CE191:CH191" si="636">CE14</f>
        <v>Month</v>
      </c>
      <c r="CF191" s="3" t="str">
        <f t="shared" si="636"/>
        <v>Month</v>
      </c>
      <c r="CG191" s="3" t="str">
        <f t="shared" si="636"/>
        <v>Month</v>
      </c>
      <c r="CH191" s="3" t="str">
        <f t="shared" si="636"/>
        <v>Month</v>
      </c>
      <c r="CI191" s="3" t="str">
        <f t="shared" si="626"/>
        <v>Month</v>
      </c>
      <c r="CJ191" s="3" t="str">
        <f t="shared" si="626"/>
        <v>Month</v>
      </c>
      <c r="CK191" s="3"/>
      <c r="CM191" s="46"/>
      <c r="CN191" s="88"/>
    </row>
    <row r="192" spans="2:92"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 si="637">AL15</f>
        <v>0</v>
      </c>
      <c r="AM192" s="3" t="str">
        <f t="shared" ref="AM192:AW192" si="638">AM15</f>
        <v>OTC PTO</v>
      </c>
      <c r="AN192" s="3" t="str">
        <f t="shared" si="638"/>
        <v>Eley Open 1</v>
      </c>
      <c r="AO192" s="3" t="str">
        <f t="shared" si="638"/>
        <v>Eley Open 2</v>
      </c>
      <c r="AP192" s="3" t="str">
        <f t="shared" si="638"/>
        <v>Eley Open 3</v>
      </c>
      <c r="AQ192" s="3" t="str">
        <f t="shared" si="638"/>
        <v>Eley Open 4</v>
      </c>
      <c r="AR192" s="3" t="str">
        <f t="shared" si="638"/>
        <v>Eley Open 5</v>
      </c>
      <c r="AS192" s="3" t="str">
        <f t="shared" si="638"/>
        <v>Eley Open 6</v>
      </c>
      <c r="AT192" s="3" t="str">
        <f t="shared" si="638"/>
        <v>Eley Open 7</v>
      </c>
      <c r="AU192" s="3" t="str">
        <f t="shared" si="638"/>
        <v>Cairo WC</v>
      </c>
      <c r="AV192" s="3" t="str">
        <f t="shared" si="638"/>
        <v>NTCSC monthly</v>
      </c>
      <c r="AW192" s="3" t="str">
        <f t="shared" si="638"/>
        <v>Bhopal WC</v>
      </c>
      <c r="AX192" s="3" t="str">
        <f t="shared" ref="AX192:BB192" si="639">AX15</f>
        <v>Lima WC</v>
      </c>
      <c r="AY192" s="3" t="str">
        <f t="shared" si="639"/>
        <v>Lima WC</v>
      </c>
      <c r="AZ192" s="3" t="str">
        <f t="shared" si="639"/>
        <v>JO</v>
      </c>
      <c r="BA192" s="3" t="str">
        <f t="shared" si="639"/>
        <v>JO</v>
      </c>
      <c r="BB192" s="3" t="str">
        <f t="shared" si="639"/>
        <v>Lapua IWK Berlin</v>
      </c>
      <c r="BC192" s="3" t="str">
        <f>BC15</f>
        <v>ISCH Hannover</v>
      </c>
      <c r="BD192" s="3" t="str">
        <f t="shared" ref="BD192:CD192" si="640">BD15</f>
        <v>Pilsen Liberation</v>
      </c>
      <c r="BE192" s="3" t="str">
        <f t="shared" si="640"/>
        <v>Baku WC Elim</v>
      </c>
      <c r="BF192" s="3" t="str">
        <f t="shared" ref="BF192:BU192" si="641">BF15</f>
        <v>Baku WC Qual</v>
      </c>
      <c r="BG192" s="3" t="str">
        <f t="shared" si="641"/>
        <v>NTCSC PTO</v>
      </c>
      <c r="BH192" s="3" t="str">
        <f t="shared" si="641"/>
        <v>NTCSC PTO</v>
      </c>
      <c r="BI192" s="3" t="str">
        <f t="shared" si="641"/>
        <v>NTCSC PTO</v>
      </c>
      <c r="BJ192" s="3" t="str">
        <f t="shared" ref="BJ192" si="642">BJ15</f>
        <v>Camp Perry Open</v>
      </c>
      <c r="BK192" s="3" t="str">
        <f t="shared" si="641"/>
        <v>USASNC</v>
      </c>
      <c r="BL192" s="3" t="str">
        <f t="shared" si="641"/>
        <v>USASNC</v>
      </c>
      <c r="BM192" s="3" t="str">
        <f t="shared" si="641"/>
        <v>Pan Am Tryout</v>
      </c>
      <c r="BN192" s="3" t="str">
        <f t="shared" si="641"/>
        <v>Pan Am Tryout</v>
      </c>
      <c r="BO192" s="3" t="str">
        <f t="shared" si="641"/>
        <v>CMP Nat'l</v>
      </c>
      <c r="BP192" s="3" t="str">
        <f t="shared" si="641"/>
        <v>CMP Nat'l</v>
      </c>
      <c r="BQ192" s="3" t="str">
        <f t="shared" si="641"/>
        <v>Jr World Champ</v>
      </c>
      <c r="BR192" s="3" t="str">
        <f t="shared" si="641"/>
        <v>Baku WC Elim</v>
      </c>
      <c r="BS192" s="3" t="str">
        <f t="shared" si="641"/>
        <v>Baku WC Qual</v>
      </c>
      <c r="BT192" s="3" t="str">
        <f t="shared" si="641"/>
        <v>NTCSC PTO</v>
      </c>
      <c r="BU192" s="3" t="str">
        <f t="shared" si="641"/>
        <v>NTCSC PTO</v>
      </c>
      <c r="BV192" s="3" t="str">
        <f t="shared" si="640"/>
        <v>NTCSC PTO</v>
      </c>
      <c r="BW192" s="3" t="str">
        <f t="shared" si="640"/>
        <v>Rio WC Elim</v>
      </c>
      <c r="BX192" s="3" t="str">
        <f t="shared" ref="BX192" si="643">BX15</f>
        <v>Rio WC Qual</v>
      </c>
      <c r="BY192" s="3" t="str">
        <f t="shared" ref="BY192:BZ192" si="644">BY15</f>
        <v>Oly Tryout 1</v>
      </c>
      <c r="BZ192" s="3" t="str">
        <f t="shared" si="644"/>
        <v>Oly Tryout 1</v>
      </c>
      <c r="CA192" s="3" t="str">
        <f t="shared" si="640"/>
        <v>NTCSC Monthly PTO</v>
      </c>
      <c r="CB192" s="3" t="str">
        <f t="shared" ref="CB192:CC192" si="645">CB15</f>
        <v>Pan Am Games</v>
      </c>
      <c r="CC192" s="3" t="str">
        <f t="shared" si="645"/>
        <v>Dixie Double</v>
      </c>
      <c r="CD192" s="3" t="str">
        <f t="shared" si="640"/>
        <v>NTCSC PTO</v>
      </c>
      <c r="CE192" s="3" t="str">
        <f t="shared" ref="CE192:CH192" si="646">CE15</f>
        <v>Event 45</v>
      </c>
      <c r="CF192" s="3" t="str">
        <f t="shared" si="646"/>
        <v>Event 46</v>
      </c>
      <c r="CG192" s="3" t="str">
        <f t="shared" si="646"/>
        <v>Event 47</v>
      </c>
      <c r="CH192" s="3" t="str">
        <f t="shared" si="646"/>
        <v>Event 48</v>
      </c>
      <c r="CI192" s="3" t="str">
        <f t="shared" si="626"/>
        <v>Event 49</v>
      </c>
      <c r="CJ192" s="3" t="str">
        <f t="shared" si="626"/>
        <v>Event 50</v>
      </c>
      <c r="CK192" s="3"/>
      <c r="CM192" s="46"/>
      <c r="CN192" s="88"/>
    </row>
    <row r="193" spans="2:92"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54"/>
      <c r="CN193" s="88"/>
    </row>
    <row r="194" spans="2:92"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5"/>
      <c r="CN194" s="87"/>
    </row>
  </sheetData>
  <mergeCells count="12">
    <mergeCell ref="AX10:CM10"/>
    <mergeCell ref="K14:O14"/>
    <mergeCell ref="K69:O69"/>
    <mergeCell ref="K128:O128"/>
    <mergeCell ref="AF190:AJ190"/>
    <mergeCell ref="D12:X12"/>
    <mergeCell ref="AF12:AJ12"/>
    <mergeCell ref="A6:G6"/>
    <mergeCell ref="A7:G7"/>
    <mergeCell ref="A8:G8"/>
    <mergeCell ref="D10:X10"/>
    <mergeCell ref="K191:O191"/>
  </mergeCells>
  <phoneticPr fontId="4" type="noConversion"/>
  <conditionalFormatting sqref="Y17:Z17 I17 K17:P17 W17 S17">
    <cfRule type="cellIs" dxfId="7262" priority="8506" operator="between">
      <formula>1</formula>
      <formula>700</formula>
    </cfRule>
  </conditionalFormatting>
  <conditionalFormatting sqref="BC22 AX26 AX30 AL22:AX22 AL26 AL30 BW22:CJ22">
    <cfRule type="cellIs" dxfId="7261" priority="8505" operator="greaterThan">
      <formula>0.05</formula>
    </cfRule>
  </conditionalFormatting>
  <conditionalFormatting sqref="AM26:AW26 BC26 BW26:CJ26">
    <cfRule type="cellIs" dxfId="7260" priority="8504" operator="greaterThan">
      <formula>0.05</formula>
    </cfRule>
  </conditionalFormatting>
  <conditionalFormatting sqref="AM30:AW30 BC30 BW30:CJ30">
    <cfRule type="cellIs" dxfId="7259" priority="8503" operator="greaterThan">
      <formula>0.05</formula>
    </cfRule>
  </conditionalFormatting>
  <conditionalFormatting sqref="BC34 AX38 AX18 AX125 AX121 AX117 AX113 AX109 AX105 AX101 AX97 AX93 AX89 AX85 AX81 AX77 AX73 AX66 AX62 AX58 AX54 AX50 AX46 AX42 AX188 AX184 AX180 AX176 AX172 AX168 AX164 AX160 AX156 AX152 AX148 AX144 AX140 AX136 AX132 AL34:AX34 AL38 AL42 AL46 AL50 AL54 AL58 AL62 AL66 AL73 AL77 AL81 AL85 AL89 AL93 AL97 AL101 AL105 AL109 AL113 AL117 AL121 AL125 AL132 AL136 AL140 AL144 AL148 AL152 AL156 AL160 AL164 AL168 AL172 AL176 AL180 AL184 AL188 BW34:CJ34">
    <cfRule type="cellIs" dxfId="7258" priority="8502" operator="greaterThan">
      <formula>0.05</formula>
    </cfRule>
  </conditionalFormatting>
  <conditionalFormatting sqref="AM38:AW38 BC38 BW38:CJ38">
    <cfRule type="cellIs" dxfId="7257" priority="8501" operator="greaterThan">
      <formula>0.05</formula>
    </cfRule>
  </conditionalFormatting>
  <conditionalFormatting sqref="AQ18:AW18 BC18 BW18:CJ18">
    <cfRule type="cellIs" dxfId="7256" priority="8500" operator="greaterThan">
      <formula>0.05</formula>
    </cfRule>
  </conditionalFormatting>
  <conditionalFormatting sqref="AM125:AW125 AM121:AW121 AM117:AW117 AM113:AW113 AM109:AW109 AM105:AW105 AM101:AW101 AM97:AW97 AM93:AW93 AM89:AW89 AM85:AW85 AM81:AW81 AM77:AW77 AM73:AW73 AM66:AW66 AM62:AW62 AM58:AW58 AM54:AW54 AM50:AW50 AM46:AW46 AM42:AW42 BC42 BC46 BC50 BC54 BC58 BC62 BC66 BC73 BC77 BC81 BC85 BC89 BC93 BC97 BC101 BC105 BC109 BC113 BC117 BC121 BC125 BW125:CJ125 BW121:CJ121 BW117:CJ117 BW113:CJ113 BW109:CJ109 BW105:CJ105 BW101:CJ101 BW97:CJ97 BW93:CJ93 BW89:CJ89 BW85:CJ85 BW81:CJ81 BW77:CJ77 BW73:CJ73 BW66:CJ66 BW62:CJ62 BW58:CJ58 BW54:CJ54 BW50:CJ50 BW46:CJ46 BW42:CJ42">
    <cfRule type="cellIs" dxfId="7255" priority="8499" operator="greaterThan">
      <formula>0.05</formula>
    </cfRule>
  </conditionalFormatting>
  <conditionalFormatting sqref="O84:P84">
    <cfRule type="cellIs" dxfId="7254" priority="8496" operator="between">
      <formula>1</formula>
      <formula>700</formula>
    </cfRule>
    <cfRule type="cellIs" dxfId="7253" priority="8498"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7252" priority="8497"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7251" priority="8495" operator="greaterThan">
      <formula>0.05</formula>
    </cfRule>
  </conditionalFormatting>
  <conditionalFormatting sqref="Q4">
    <cfRule type="cellIs" dxfId="7250" priority="8494" operator="greaterThan">
      <formula>100</formula>
    </cfRule>
  </conditionalFormatting>
  <conditionalFormatting sqref="Q3">
    <cfRule type="cellIs" dxfId="7249" priority="8493" operator="between">
      <formula>1</formula>
      <formula>700</formula>
    </cfRule>
  </conditionalFormatting>
  <conditionalFormatting sqref="R130:R188 R71:R125 R16:R67">
    <cfRule type="cellIs" dxfId="7248" priority="8491" operator="between">
      <formula>0.05</formula>
      <formula>100</formula>
    </cfRule>
  </conditionalFormatting>
  <conditionalFormatting sqref="U21 U17 U29 U37 U45 U53 U61 U72 U80 U88 U96 U104 U108 U116 U124 U25 U33 U41 U49 U57 U65 U76 U84 U92 U100 U112 U120">
    <cfRule type="cellIs" dxfId="7247" priority="8490" operator="between">
      <formula>0.05</formula>
      <formula>700</formula>
    </cfRule>
  </conditionalFormatting>
  <conditionalFormatting sqref="U22 U18 U30 U38 U46 U54 U62 U73 U81 U89 U97 U105 U109 U117 U125 U26 U34 U42 U50 U58 U66 U77 U85 U93 U101 U113 U121">
    <cfRule type="cellIs" dxfId="7246" priority="8489"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7245" priority="8488" operator="equal">
      <formula>1</formula>
    </cfRule>
  </conditionalFormatting>
  <conditionalFormatting sqref="I18">
    <cfRule type="cellIs" dxfId="7244" priority="8487" operator="between">
      <formula>0.05</formula>
      <formula>100</formula>
    </cfRule>
  </conditionalFormatting>
  <conditionalFormatting sqref="I22">
    <cfRule type="cellIs" dxfId="7243" priority="8486" operator="between">
      <formula>0.05</formula>
      <formula>100</formula>
    </cfRule>
  </conditionalFormatting>
  <conditionalFormatting sqref="I26 I30 I34 I42 I50 I54 I58 I62 I66 I73 I77 I81 I85 I89 I93 I97 I101 I105 I109 I113 I117 I121 I125">
    <cfRule type="cellIs" dxfId="7242" priority="848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7241" priority="8484"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7240" priority="8483" operator="containsText" text="ABP">
      <formula>NOT(ISERROR(SEARCH("ABP",AF18)))</formula>
    </cfRule>
  </conditionalFormatting>
  <conditionalFormatting sqref="AG18:AI18 AX38 AX30 AX26 AX125 AX121 AX117 AX113 AX109 AX105 AX101 AX97 AX93 AX89 AX85 AX81 AX77 AX73 AX66 AX62 AX58 AX54 AX50 AX46 AX42 AX34 AX22 AX18 AX188 AX184 AX180 AX176 AX172 AX168 AX164 AX160 AX156 AX152 AX148 AX144 AX140 AX136 AX132">
    <cfRule type="containsText" dxfId="7239" priority="8482"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7238" priority="8481" operator="containsText" text="ABP">
      <formula>NOT(ISERROR(SEARCH("ABP",AG22)))</formula>
    </cfRule>
  </conditionalFormatting>
  <conditionalFormatting sqref="AJ18">
    <cfRule type="containsText" dxfId="7237" priority="8480"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7236" priority="8479" operator="containsText" text="ABP">
      <formula>NOT(ISERROR(SEARCH("ABP",AJ22)))</formula>
    </cfRule>
  </conditionalFormatting>
  <conditionalFormatting sqref="BC18 AL18:AX18 BW18:CJ18">
    <cfRule type="cellIs" dxfId="7235" priority="8478" operator="between">
      <formula>0.5</formula>
      <formula>100</formula>
    </cfRule>
  </conditionalFormatting>
  <conditionalFormatting sqref="AL18">
    <cfRule type="containsText" dxfId="7234" priority="8477" operator="containsText" text="ABP">
      <formula>NOT(ISERROR(SEARCH("ABP",AL18)))</formula>
    </cfRule>
  </conditionalFormatting>
  <conditionalFormatting sqref="AL22">
    <cfRule type="containsText" dxfId="7233" priority="8476" operator="containsText" text="ABP">
      <formula>NOT(ISERROR(SEARCH("ABP",AL22)))</formula>
    </cfRule>
  </conditionalFormatting>
  <conditionalFormatting sqref="AL26">
    <cfRule type="containsText" dxfId="7232" priority="8475" operator="containsText" text="ABP">
      <formula>NOT(ISERROR(SEARCH("ABP",AL26)))</formula>
    </cfRule>
  </conditionalFormatting>
  <conditionalFormatting sqref="AL30">
    <cfRule type="containsText" dxfId="7231" priority="8474" operator="containsText" text="ABP">
      <formula>NOT(ISERROR(SEARCH("ABP",AL30)))</formula>
    </cfRule>
  </conditionalFormatting>
  <conditionalFormatting sqref="AL34 AL38 AL42 AL46 AL50 AL54 AL58 AL62 AL66 AL73 AL77 AL81 AL85 AL89 AL93 AL97 AL101 AL105 AL109 AL113 AL117 AL121 AL125">
    <cfRule type="containsText" dxfId="7230" priority="8473" operator="containsText" text="ABP">
      <formula>NOT(ISERROR(SEARCH("ABP",AL34)))</formula>
    </cfRule>
  </conditionalFormatting>
  <conditionalFormatting sqref="AM38:AW38 AM30:AW30 AM26:AW26 AM125:AW125 AM121:AW121 AM117:AW117 AM113:AW113 AM109:AW109 AM105:AW105 AM101:AW101 AM97:AW97 AM93:AW93 AM89:AW89 AM85:AW85 AM81:AW81 AM77:AW77 AM73:AW73 AM66:AW66 AM62:AW62 AM58:AW58 AM54:AW54 AM50:AW50 AM46:AW46 AM42:AW42 AM34:AW34 AM22:AW22 BC22 BC34 BC42 BC46 BC50 BC54 BC58 BC62 BC66 BC73 BC77 BC81 BC85 BC89 BC93 BC97 BC101 BC105 BC109 BC113 BC117 BC121 BC125 BC26 BC30 BC38 BW38:CI38 BW30:CI30 BW26:CI26 BW125:CI125 BW121:CI121 BW117:CI117 BW113:CI113 BW109:CI109 BW105:CI105 BW101:CI101 BW97:CI97 BW93:CI93 BW89:CI89 BW85:CI85 BW81:CI81 BW77:CI77 BW73:CI73 BW66:CI66 BW62:CI62 BW58:CI58 BW54:CI54 BW50:CI50 BW46:CI46 BW42:CI42 BW34:CI34 BW22:CI22">
    <cfRule type="containsText" dxfId="7229" priority="8472" operator="containsText" text="ABP">
      <formula>NOT(ISERROR(SEARCH("ABP",AM22)))</formula>
    </cfRule>
  </conditionalFormatting>
  <conditionalFormatting sqref="AM18:AW18 BC18 BW18:CI18">
    <cfRule type="containsText" dxfId="7228" priority="8471" operator="containsText" text="ABP">
      <formula>NOT(ISERROR(SEARCH("ABP",AM18)))</formula>
    </cfRule>
  </conditionalFormatting>
  <conditionalFormatting sqref="CJ18 CJ22 CJ26 CJ30 CJ34 CJ38 CJ42 CJ46 CJ50 CJ54 CJ58 CJ62 CJ66 CJ73 CJ77 CJ81 CJ85 CJ89 CJ93 CJ97 CJ101 CJ105 CJ109 CJ113 CJ117 CJ121 CJ125">
    <cfRule type="containsText" dxfId="7227" priority="8470" operator="containsText" text="ABP">
      <formula>NOT(ISERROR(SEARCH("ABP",CJ18)))</formula>
    </cfRule>
  </conditionalFormatting>
  <conditionalFormatting sqref="AL17:CJ17">
    <cfRule type="containsText" dxfId="7226" priority="8406" operator="containsText" text="Score">
      <formula>NOT(ISERROR(SEARCH("Score",AL17)))</formula>
    </cfRule>
    <cfRule type="cellIs" dxfId="7225" priority="8407" operator="greaterThan">
      <formula>$O$17</formula>
    </cfRule>
    <cfRule type="cellIs" dxfId="7224" priority="8408" operator="equal">
      <formula>$O$17</formula>
    </cfRule>
    <cfRule type="cellIs" dxfId="7223" priority="8409" operator="lessThan">
      <formula>$O$17</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J188 BW184:CJ184 BW180:CJ180 BW176:CJ176 BW172:CJ172 BW168:CJ168 BW164:CJ164 BW160:CJ160 BW156:CJ156 BW152:CJ152 BW148:CJ148 BW144:CJ144 BW140:CJ140 BW136:CJ136 BW132:CJ132">
    <cfRule type="cellIs" dxfId="7222" priority="8213" operator="greaterThan">
      <formula>0.05</formula>
    </cfRule>
  </conditionalFormatting>
  <conditionalFormatting sqref="O143:P143">
    <cfRule type="cellIs" dxfId="7221" priority="8210" operator="between">
      <formula>1</formula>
      <formula>700</formula>
    </cfRule>
    <cfRule type="cellIs" dxfId="7220" priority="8212" operator="between">
      <formula>1</formula>
      <formula>700</formula>
    </cfRule>
  </conditionalFormatting>
  <conditionalFormatting sqref="K131:P131 K135:P135 K139:P139 K143:N143 K151:P151 K147:P147 K155:P155 K159:P159 K163:P163 K167:P167 K171:P171 K175:P175 K179:P179 K183:P183 K187:P187">
    <cfRule type="cellIs" dxfId="7219" priority="8211"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7218" priority="8209" operator="greaterThan">
      <formula>0.05</formula>
    </cfRule>
  </conditionalFormatting>
  <conditionalFormatting sqref="U131 U139 U147 U155 U163 U171 U179 U187 U135 U143 U151 U159 U167 U175 U183">
    <cfRule type="cellIs" dxfId="7217" priority="8208" operator="between">
      <formula>0.05</formula>
      <formula>700</formula>
    </cfRule>
  </conditionalFormatting>
  <conditionalFormatting sqref="U132 U140 U148 U156 U164 U172 U180 U188 U136 U144 U152 U160 U168 U176 U184">
    <cfRule type="cellIs" dxfId="7216" priority="8207"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7215" priority="8206" operator="equal">
      <formula>1</formula>
    </cfRule>
  </conditionalFormatting>
  <conditionalFormatting sqref="I132 I136 I140 I144 I148 I152 I156 I160 I164 I168 I172 I176 I180 I184 I188">
    <cfRule type="cellIs" dxfId="7214" priority="8205" operator="between">
      <formula>0.05</formula>
      <formula>100</formula>
    </cfRule>
  </conditionalFormatting>
  <conditionalFormatting sqref="K132:O132 K136:O136 K140:O140 K144:O144 K148:O148 K152:O152 K156:O156 K160:O160 K164:O164 K168:O168 K172:O172 K176:O176 K180:O180 K184:O184 K188:O188">
    <cfRule type="cellIs" dxfId="7213" priority="8204" operator="between">
      <formula>0.05</formula>
      <formula>100</formula>
    </cfRule>
  </conditionalFormatting>
  <conditionalFormatting sqref="AF132 AF136 AF140 AF144 AF148 AF152 AF156 AF160 AF164 AF168 AF172 AF176 AF180 AF184 AF188">
    <cfRule type="containsText" dxfId="7212" priority="8203"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7211" priority="8202" operator="containsText" text="ABP">
      <formula>NOT(ISERROR(SEARCH("ABP",AG132)))</formula>
    </cfRule>
  </conditionalFormatting>
  <conditionalFormatting sqref="AJ132 AJ136 AJ140 AJ144 AJ148 AJ152 AJ156 AJ160 AJ164 AJ168 AJ172 AJ176 AJ180 AJ184 AJ188">
    <cfRule type="containsText" dxfId="7210" priority="8201" operator="containsText" text="ABP">
      <formula>NOT(ISERROR(SEARCH("ABP",AJ132)))</formula>
    </cfRule>
  </conditionalFormatting>
  <conditionalFormatting sqref="AL132 AL136 AL140 AL144 AL148 AL152 AL156 AL160 AL164 AL168 AL172 AL176 AL180 AL184 AL188">
    <cfRule type="containsText" dxfId="7209" priority="8200" operator="containsText" text="ABP">
      <formula>NOT(ISERROR(SEARCH("ABP",AL132)))</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I188 BW184:CI184 BW180:CI180 BW176:CI176 BW172:CI172 BW168:CI168 BW164:CI164 BW160:CI160 BW156:CI156 BW152:CI152 BW148:CI148 BW144:CI144 BW140:CI140 BW136:CI136 BW132:CI132">
    <cfRule type="containsText" dxfId="7208" priority="8199" operator="containsText" text="ABP">
      <formula>NOT(ISERROR(SEARCH("ABP",AM132)))</formula>
    </cfRule>
  </conditionalFormatting>
  <conditionalFormatting sqref="CJ132 CJ136 CJ140 CJ144 CJ148 CJ152 CJ156 CJ160 CJ164 CJ168 CJ172 CJ176 CJ180 CJ184 CJ188">
    <cfRule type="containsText" dxfId="7207" priority="8198" operator="containsText" text="ABP">
      <formula>NOT(ISERROR(SEARCH("ABP",CJ132)))</formula>
    </cfRule>
  </conditionalFormatting>
  <conditionalFormatting sqref="AL21:CJ21">
    <cfRule type="containsText" dxfId="7206" priority="7914" operator="containsText" text="Score">
      <formula>NOT(ISERROR(SEARCH("Score",AL21)))</formula>
    </cfRule>
    <cfRule type="cellIs" dxfId="7205" priority="7915" operator="greaterThan">
      <formula>$O$21</formula>
    </cfRule>
    <cfRule type="cellIs" dxfId="7204" priority="7916" operator="equal">
      <formula>$O$21</formula>
    </cfRule>
    <cfRule type="cellIs" dxfId="7203" priority="7917" operator="lessThan">
      <formula>$O$21</formula>
    </cfRule>
  </conditionalFormatting>
  <conditionalFormatting sqref="AL33:CJ33">
    <cfRule type="containsText" dxfId="7202" priority="7554" operator="containsText" text="Score">
      <formula>NOT(ISERROR(SEARCH("Score",AL33)))</formula>
    </cfRule>
    <cfRule type="cellIs" dxfId="7201" priority="7555" operator="greaterThan">
      <formula>$O$33</formula>
    </cfRule>
    <cfRule type="cellIs" dxfId="7200" priority="7556" operator="equal">
      <formula>$O$33</formula>
    </cfRule>
    <cfRule type="cellIs" dxfId="7199" priority="7557" operator="lessThan">
      <formula>$O$33</formula>
    </cfRule>
  </conditionalFormatting>
  <conditionalFormatting sqref="AL41:CJ41">
    <cfRule type="containsText" dxfId="7198" priority="7314" operator="containsText" text="Score">
      <formula>NOT(ISERROR(SEARCH("Score",AL41)))</formula>
    </cfRule>
    <cfRule type="cellIs" dxfId="7197" priority="7315" operator="greaterThan">
      <formula>$O$41</formula>
    </cfRule>
    <cfRule type="cellIs" dxfId="7196" priority="7316" operator="equal">
      <formula>$O$41</formula>
    </cfRule>
    <cfRule type="cellIs" dxfId="7195" priority="7317" operator="lessThan">
      <formula>$O$41</formula>
    </cfRule>
  </conditionalFormatting>
  <conditionalFormatting sqref="AL45:CJ45">
    <cfRule type="containsText" dxfId="7194" priority="7194" operator="containsText" text="Score">
      <formula>NOT(ISERROR(SEARCH("Score",AL45)))</formula>
    </cfRule>
    <cfRule type="cellIs" dxfId="7193" priority="7195" operator="greaterThan">
      <formula>$O$45</formula>
    </cfRule>
    <cfRule type="cellIs" dxfId="7192" priority="7196" operator="equal">
      <formula>$O$45</formula>
    </cfRule>
    <cfRule type="cellIs" dxfId="7191" priority="7197" operator="lessThan">
      <formula>$O$45</formula>
    </cfRule>
  </conditionalFormatting>
  <conditionalFormatting sqref="AL49:CJ49">
    <cfRule type="containsText" dxfId="7190" priority="7074" operator="containsText" text="Score">
      <formula>NOT(ISERROR(SEARCH("Score",AL49)))</formula>
    </cfRule>
    <cfRule type="cellIs" dxfId="7189" priority="7075" operator="greaterThan">
      <formula>$O$49</formula>
    </cfRule>
    <cfRule type="cellIs" dxfId="7188" priority="7076" operator="equal">
      <formula>$O$49</formula>
    </cfRule>
    <cfRule type="cellIs" dxfId="7187" priority="7077" operator="lessThan">
      <formula>$O$49</formula>
    </cfRule>
  </conditionalFormatting>
  <conditionalFormatting sqref="AL53:CJ53">
    <cfRule type="containsText" dxfId="7186" priority="6954" operator="containsText" text="Score">
      <formula>NOT(ISERROR(SEARCH("Score",AL53)))</formula>
    </cfRule>
    <cfRule type="cellIs" dxfId="7185" priority="6955" operator="greaterThan">
      <formula>$O$53</formula>
    </cfRule>
    <cfRule type="cellIs" dxfId="7184" priority="6956" operator="equal">
      <formula>$O$53</formula>
    </cfRule>
    <cfRule type="cellIs" dxfId="7183" priority="6957" operator="lessThan">
      <formula>$O$53</formula>
    </cfRule>
  </conditionalFormatting>
  <conditionalFormatting sqref="AL57:CJ57">
    <cfRule type="containsText" dxfId="7182" priority="6834" operator="containsText" text="Score">
      <formula>NOT(ISERROR(SEARCH("Score",AL57)))</formula>
    </cfRule>
    <cfRule type="cellIs" dxfId="7181" priority="6835" operator="greaterThan">
      <formula>$O$57</formula>
    </cfRule>
    <cfRule type="cellIs" dxfId="7180" priority="6836" operator="equal">
      <formula>$O$57</formula>
    </cfRule>
    <cfRule type="cellIs" dxfId="7179" priority="6837" operator="lessThan">
      <formula>$O$57</formula>
    </cfRule>
  </conditionalFormatting>
  <conditionalFormatting sqref="AL61:CJ61">
    <cfRule type="containsText" dxfId="7178" priority="6714" operator="containsText" text="Score">
      <formula>NOT(ISERROR(SEARCH("Score",AL61)))</formula>
    </cfRule>
    <cfRule type="cellIs" dxfId="7177" priority="6715" operator="greaterThan">
      <formula>$O$61</formula>
    </cfRule>
    <cfRule type="cellIs" dxfId="7176" priority="6716" operator="equal">
      <formula>$O$61</formula>
    </cfRule>
    <cfRule type="cellIs" dxfId="7175" priority="6717" operator="lessThan">
      <formula>$O$61</formula>
    </cfRule>
  </conditionalFormatting>
  <conditionalFormatting sqref="AL65:CJ65">
    <cfRule type="containsText" dxfId="7174" priority="6354" operator="containsText" text="Score">
      <formula>NOT(ISERROR(SEARCH("Score",AL65)))</formula>
    </cfRule>
    <cfRule type="cellIs" dxfId="7173" priority="6355" operator="greaterThan">
      <formula>$O$65</formula>
    </cfRule>
    <cfRule type="cellIs" dxfId="7172" priority="6356" operator="equal">
      <formula>$O$65</formula>
    </cfRule>
    <cfRule type="cellIs" dxfId="7171" priority="6357" operator="lessThan">
      <formula>$O$65</formula>
    </cfRule>
  </conditionalFormatting>
  <conditionalFormatting sqref="CJ147">
    <cfRule type="containsText" dxfId="7170" priority="6158" operator="containsText" text="Score">
      <formula>NOT(ISERROR(SEARCH("Score",CJ147)))</formula>
    </cfRule>
    <cfRule type="cellIs" dxfId="7169" priority="6159" operator="greaterThan">
      <formula>$O$147</formula>
    </cfRule>
    <cfRule type="cellIs" dxfId="7168" priority="6160" operator="equal">
      <formula>$O$147</formula>
    </cfRule>
    <cfRule type="cellIs" dxfId="7167" priority="6161" operator="lessThan">
      <formula>$O$147</formula>
    </cfRule>
  </conditionalFormatting>
  <conditionalFormatting sqref="AL72:CJ72">
    <cfRule type="containsText" dxfId="7166" priority="6066" operator="containsText" text="Score">
      <formula>NOT(ISERROR(SEARCH("Score",AL72)))</formula>
    </cfRule>
    <cfRule type="cellIs" dxfId="7165" priority="6067" operator="greaterThan">
      <formula>$O$72</formula>
    </cfRule>
    <cfRule type="cellIs" dxfId="7164" priority="6068" operator="equal">
      <formula>$O$72</formula>
    </cfRule>
    <cfRule type="cellIs" dxfId="7163" priority="6069" operator="lessThan">
      <formula>$O$72</formula>
    </cfRule>
  </conditionalFormatting>
  <conditionalFormatting sqref="AL76:CJ76">
    <cfRule type="containsText" dxfId="7162" priority="5946" operator="containsText" text="Score">
      <formula>NOT(ISERROR(SEARCH("Score",AL76)))</formula>
    </cfRule>
    <cfRule type="cellIs" dxfId="7161" priority="5947" operator="greaterThan">
      <formula>$O$76</formula>
    </cfRule>
    <cfRule type="cellIs" dxfId="7160" priority="5948" operator="equal">
      <formula>$O$76</formula>
    </cfRule>
    <cfRule type="cellIs" dxfId="7159" priority="5949" operator="lessThan">
      <formula>$O$76</formula>
    </cfRule>
  </conditionalFormatting>
  <conditionalFormatting sqref="AL80:CJ80">
    <cfRule type="containsText" dxfId="7158" priority="5826" operator="containsText" text="Score">
      <formula>NOT(ISERROR(SEARCH("Score",AL80)))</formula>
    </cfRule>
    <cfRule type="cellIs" dxfId="7157" priority="5827" operator="greaterThan">
      <formula>$O$80</formula>
    </cfRule>
    <cfRule type="cellIs" dxfId="7156" priority="5828" operator="equal">
      <formula>$O$80</formula>
    </cfRule>
    <cfRule type="cellIs" dxfId="7155" priority="5829" operator="lessThan">
      <formula>$O$80</formula>
    </cfRule>
  </conditionalFormatting>
  <conditionalFormatting sqref="AL84:CJ84">
    <cfRule type="containsText" dxfId="7154" priority="5706" operator="containsText" text="Score">
      <formula>NOT(ISERROR(SEARCH("Score",AL84)))</formula>
    </cfRule>
    <cfRule type="cellIs" dxfId="7153" priority="5707" operator="greaterThan">
      <formula>$O$84</formula>
    </cfRule>
    <cfRule type="cellIs" dxfId="7152" priority="5708" operator="equal">
      <formula>$O$84</formula>
    </cfRule>
    <cfRule type="cellIs" dxfId="7151" priority="5709" operator="lessThan">
      <formula>$O$84</formula>
    </cfRule>
  </conditionalFormatting>
  <conditionalFormatting sqref="AL88:CJ88">
    <cfRule type="containsText" dxfId="7150" priority="5586" operator="containsText" text="Score">
      <formula>NOT(ISERROR(SEARCH("Score",AL88)))</formula>
    </cfRule>
    <cfRule type="cellIs" dxfId="7149" priority="5587" operator="greaterThan">
      <formula>$O$88</formula>
    </cfRule>
    <cfRule type="cellIs" dxfId="7148" priority="5588" operator="equal">
      <formula>$O$88</formula>
    </cfRule>
    <cfRule type="cellIs" dxfId="7147" priority="5589" operator="lessThan">
      <formula>$O$88</formula>
    </cfRule>
  </conditionalFormatting>
  <conditionalFormatting sqref="AL92:CJ92">
    <cfRule type="containsText" dxfId="7146" priority="5466" operator="containsText" text="Score">
      <formula>NOT(ISERROR(SEARCH("Score",AL92)))</formula>
    </cfRule>
    <cfRule type="cellIs" dxfId="7145" priority="5467" operator="greaterThan">
      <formula>$O$92</formula>
    </cfRule>
    <cfRule type="cellIs" dxfId="7144" priority="5468" operator="equal">
      <formula>$O$92</formula>
    </cfRule>
    <cfRule type="cellIs" dxfId="7143" priority="5469" operator="lessThan">
      <formula>$O$92</formula>
    </cfRule>
  </conditionalFormatting>
  <conditionalFormatting sqref="AL96:CJ96">
    <cfRule type="containsText" dxfId="7142" priority="5346" operator="containsText" text="Score">
      <formula>NOT(ISERROR(SEARCH("Score",AL96)))</formula>
    </cfRule>
    <cfRule type="cellIs" dxfId="7141" priority="5347" operator="greaterThan">
      <formula>$O$96</formula>
    </cfRule>
    <cfRule type="cellIs" dxfId="7140" priority="5348" operator="equal">
      <formula>$O$96</formula>
    </cfRule>
    <cfRule type="cellIs" dxfId="7139" priority="5349" operator="lessThan">
      <formula>$O$96</formula>
    </cfRule>
  </conditionalFormatting>
  <conditionalFormatting sqref="AL100:CJ100">
    <cfRule type="containsText" dxfId="7138" priority="5226" operator="containsText" text="Score">
      <formula>NOT(ISERROR(SEARCH("Score",AL100)))</formula>
    </cfRule>
    <cfRule type="cellIs" dxfId="7137" priority="5227" operator="greaterThan">
      <formula>$O$100</formula>
    </cfRule>
    <cfRule type="cellIs" dxfId="7136" priority="5228" operator="equal">
      <formula>$O$100</formula>
    </cfRule>
    <cfRule type="cellIs" dxfId="7135" priority="5229" operator="lessThan">
      <formula>$O$100</formula>
    </cfRule>
  </conditionalFormatting>
  <conditionalFormatting sqref="AL104:CJ104">
    <cfRule type="containsText" dxfId="7134" priority="5106" operator="containsText" text="Score">
      <formula>NOT(ISERROR(SEARCH("Score",AL104)))</formula>
    </cfRule>
    <cfRule type="cellIs" dxfId="7133" priority="5107" operator="greaterThan">
      <formula>$O$104</formula>
    </cfRule>
    <cfRule type="cellIs" dxfId="7132" priority="5108" operator="equal">
      <formula>$O$104</formula>
    </cfRule>
    <cfRule type="cellIs" dxfId="7131" priority="5109" operator="lessThan">
      <formula>$O$104</formula>
    </cfRule>
  </conditionalFormatting>
  <conditionalFormatting sqref="AL108:CJ108">
    <cfRule type="containsText" dxfId="7130" priority="4866" operator="containsText" text="Score">
      <formula>NOT(ISERROR(SEARCH("Score",AL108)))</formula>
    </cfRule>
    <cfRule type="cellIs" dxfId="7129" priority="4867" operator="greaterThan">
      <formula>$O$108</formula>
    </cfRule>
    <cfRule type="cellIs" dxfId="7128" priority="4868" operator="equal">
      <formula>$O$108</formula>
    </cfRule>
    <cfRule type="cellIs" dxfId="7127" priority="4869" operator="lessThan">
      <formula>$O$108</formula>
    </cfRule>
  </conditionalFormatting>
  <conditionalFormatting sqref="AL112:CJ112">
    <cfRule type="containsText" dxfId="7126" priority="4746" operator="containsText" text="Score">
      <formula>NOT(ISERROR(SEARCH("Score",AL112)))</formula>
    </cfRule>
    <cfRule type="cellIs" dxfId="7125" priority="4747" operator="greaterThan">
      <formula>$O$112</formula>
    </cfRule>
    <cfRule type="cellIs" dxfId="7124" priority="4748" operator="equal">
      <formula>$O$112</formula>
    </cfRule>
    <cfRule type="cellIs" dxfId="7123" priority="4749" operator="lessThan">
      <formula>$O$112</formula>
    </cfRule>
  </conditionalFormatting>
  <conditionalFormatting sqref="AL116:CJ116">
    <cfRule type="containsText" dxfId="7122" priority="4626" operator="containsText" text="Score">
      <formula>NOT(ISERROR(SEARCH("Score",AL116)))</formula>
    </cfRule>
    <cfRule type="cellIs" dxfId="7121" priority="4627" operator="greaterThan">
      <formula>$O$116</formula>
    </cfRule>
    <cfRule type="cellIs" dxfId="7120" priority="4628" operator="equal">
      <formula>$O$116</formula>
    </cfRule>
    <cfRule type="cellIs" dxfId="7119" priority="4629" operator="lessThan">
      <formula>$O$116</formula>
    </cfRule>
  </conditionalFormatting>
  <conditionalFormatting sqref="AL120:CJ120">
    <cfRule type="containsText" dxfId="7118" priority="4506" operator="containsText" text="Score">
      <formula>NOT(ISERROR(SEARCH("Score",AL120)))</formula>
    </cfRule>
    <cfRule type="cellIs" dxfId="7117" priority="4507" operator="greaterThan">
      <formula>$O$120</formula>
    </cfRule>
    <cfRule type="cellIs" dxfId="7116" priority="4508" operator="equal">
      <formula>$O$120</formula>
    </cfRule>
    <cfRule type="cellIs" dxfId="7115" priority="4509" operator="lessThan">
      <formula>$O$120</formula>
    </cfRule>
  </conditionalFormatting>
  <conditionalFormatting sqref="AL124:CJ124">
    <cfRule type="containsText" dxfId="7114" priority="4386" operator="containsText" text="Score">
      <formula>NOT(ISERROR(SEARCH("Score",AL124)))</formula>
    </cfRule>
    <cfRule type="cellIs" dxfId="7113" priority="4387" operator="greaterThan">
      <formula>$O$124</formula>
    </cfRule>
    <cfRule type="cellIs" dxfId="7112" priority="4388" operator="equal">
      <formula>$O$124</formula>
    </cfRule>
    <cfRule type="cellIs" dxfId="7111" priority="4389" operator="lessThan">
      <formula>$O$124</formula>
    </cfRule>
  </conditionalFormatting>
  <conditionalFormatting sqref="AL135:CJ135">
    <cfRule type="containsText" dxfId="7110" priority="4262" operator="containsText" text="Score">
      <formula>NOT(ISERROR(SEARCH("Score",AL135)))</formula>
    </cfRule>
    <cfRule type="cellIs" dxfId="7109" priority="4263" operator="greaterThan">
      <formula>$O$135</formula>
    </cfRule>
    <cfRule type="cellIs" dxfId="7108" priority="4264" operator="equal">
      <formula>$O$135</formula>
    </cfRule>
    <cfRule type="cellIs" dxfId="7107" priority="4265" operator="lessThan">
      <formula>$O$135</formula>
    </cfRule>
  </conditionalFormatting>
  <conditionalFormatting sqref="AL131:CJ131">
    <cfRule type="containsText" dxfId="7106" priority="4142" operator="containsText" text="Score">
      <formula>NOT(ISERROR(SEARCH("Score",AL131)))</formula>
    </cfRule>
    <cfRule type="cellIs" dxfId="7105" priority="4143" operator="greaterThan">
      <formula>$O$131</formula>
    </cfRule>
    <cfRule type="cellIs" dxfId="7104" priority="4144" operator="equal">
      <formula>$O$131</formula>
    </cfRule>
    <cfRule type="cellIs" dxfId="7103" priority="4145" operator="lessThan">
      <formula>$O$131</formula>
    </cfRule>
  </conditionalFormatting>
  <conditionalFormatting sqref="AL139:CJ139">
    <cfRule type="containsText" dxfId="7102" priority="4022" operator="containsText" text="Score">
      <formula>NOT(ISERROR(SEARCH("Score",AL139)))</formula>
    </cfRule>
    <cfRule type="cellIs" dxfId="7101" priority="4023" operator="greaterThan">
      <formula>$O$139</formula>
    </cfRule>
    <cfRule type="cellIs" dxfId="7100" priority="4024" operator="equal">
      <formula>$O$139</formula>
    </cfRule>
    <cfRule type="cellIs" dxfId="7099" priority="4025" operator="lessThan">
      <formula>$O$139</formula>
    </cfRule>
  </conditionalFormatting>
  <conditionalFormatting sqref="AL143:CJ143">
    <cfRule type="containsText" dxfId="7098" priority="3902" operator="containsText" text="Score">
      <formula>NOT(ISERROR(SEARCH("Score",AL143)))</formula>
    </cfRule>
    <cfRule type="cellIs" dxfId="7097" priority="3903" operator="greaterThan">
      <formula>$O$143</formula>
    </cfRule>
    <cfRule type="cellIs" dxfId="7096" priority="3904" operator="equal">
      <formula>$O$143</formula>
    </cfRule>
    <cfRule type="cellIs" dxfId="7095" priority="3905" operator="lessThan">
      <formula>$O$143</formula>
    </cfRule>
  </conditionalFormatting>
  <conditionalFormatting sqref="BK147 BT147:BV147">
    <cfRule type="containsText" dxfId="7094" priority="3798" operator="containsText" text="Score">
      <formula>NOT(ISERROR(SEARCH("Score",BK147)))</formula>
    </cfRule>
    <cfRule type="cellIs" dxfId="7093" priority="3799" operator="greaterThan">
      <formula>$O$147</formula>
    </cfRule>
    <cfRule type="cellIs" dxfId="7092" priority="3800" operator="equal">
      <formula>$O$147</formula>
    </cfRule>
    <cfRule type="cellIs" dxfId="7091" priority="3801" operator="lessThan">
      <formula>$O$147</formula>
    </cfRule>
  </conditionalFormatting>
  <conditionalFormatting sqref="AL147">
    <cfRule type="containsText" dxfId="7090" priority="3782" operator="containsText" text="Score">
      <formula>NOT(ISERROR(SEARCH("Score",AL147)))</formula>
    </cfRule>
    <cfRule type="cellIs" dxfId="7089" priority="3783" operator="greaterThan">
      <formula>$O$147</formula>
    </cfRule>
    <cfRule type="cellIs" dxfId="7088" priority="3784" operator="equal">
      <formula>$O$147</formula>
    </cfRule>
    <cfRule type="cellIs" dxfId="7087" priority="3785" operator="lessThan">
      <formula>$O$147</formula>
    </cfRule>
  </conditionalFormatting>
  <conditionalFormatting sqref="AM147">
    <cfRule type="containsText" dxfId="7086" priority="3766" operator="containsText" text="Score">
      <formula>NOT(ISERROR(SEARCH("Score",AM147)))</formula>
    </cfRule>
    <cfRule type="cellIs" dxfId="7085" priority="3767" operator="greaterThan">
      <formula>$O$147</formula>
    </cfRule>
    <cfRule type="cellIs" dxfId="7084" priority="3768" operator="equal">
      <formula>$O$147</formula>
    </cfRule>
    <cfRule type="cellIs" dxfId="7083" priority="3769" operator="lessThan">
      <formula>$O$147</formula>
    </cfRule>
  </conditionalFormatting>
  <conditionalFormatting sqref="AN147">
    <cfRule type="containsText" dxfId="7082" priority="3762" operator="containsText" text="Score">
      <formula>NOT(ISERROR(SEARCH("Score",AN147)))</formula>
    </cfRule>
    <cfRule type="cellIs" dxfId="7081" priority="3763" operator="greaterThan">
      <formula>$O$147</formula>
    </cfRule>
    <cfRule type="cellIs" dxfId="7080" priority="3764" operator="equal">
      <formula>$O$147</formula>
    </cfRule>
    <cfRule type="cellIs" dxfId="7079" priority="3765" operator="lessThan">
      <formula>$O$147</formula>
    </cfRule>
  </conditionalFormatting>
  <conditionalFormatting sqref="AO147">
    <cfRule type="containsText" dxfId="7078" priority="3758" operator="containsText" text="Score">
      <formula>NOT(ISERROR(SEARCH("Score",AO147)))</formula>
    </cfRule>
    <cfRule type="cellIs" dxfId="7077" priority="3759" operator="greaterThan">
      <formula>$O$147</formula>
    </cfRule>
    <cfRule type="cellIs" dxfId="7076" priority="3760" operator="equal">
      <formula>$O$147</formula>
    </cfRule>
    <cfRule type="cellIs" dxfId="7075" priority="3761" operator="lessThan">
      <formula>$O$147</formula>
    </cfRule>
  </conditionalFormatting>
  <conditionalFormatting sqref="AP147">
    <cfRule type="containsText" dxfId="7074" priority="3754" operator="containsText" text="Score">
      <formula>NOT(ISERROR(SEARCH("Score",AP147)))</formula>
    </cfRule>
    <cfRule type="cellIs" dxfId="7073" priority="3755" operator="greaterThan">
      <formula>$O$147</formula>
    </cfRule>
    <cfRule type="cellIs" dxfId="7072" priority="3756" operator="equal">
      <formula>$O$147</formula>
    </cfRule>
    <cfRule type="cellIs" dxfId="7071" priority="3757" operator="lessThan">
      <formula>$O$147</formula>
    </cfRule>
  </conditionalFormatting>
  <conditionalFormatting sqref="AQ147">
    <cfRule type="containsText" dxfId="7070" priority="3750" operator="containsText" text="Score">
      <formula>NOT(ISERROR(SEARCH("Score",AQ147)))</formula>
    </cfRule>
    <cfRule type="cellIs" dxfId="7069" priority="3751" operator="greaterThan">
      <formula>$O$147</formula>
    </cfRule>
    <cfRule type="cellIs" dxfId="7068" priority="3752" operator="equal">
      <formula>$O$147</formula>
    </cfRule>
    <cfRule type="cellIs" dxfId="7067" priority="3753" operator="lessThan">
      <formula>$O$147</formula>
    </cfRule>
  </conditionalFormatting>
  <conditionalFormatting sqref="AR147">
    <cfRule type="containsText" dxfId="7066" priority="3746" operator="containsText" text="Score">
      <formula>NOT(ISERROR(SEARCH("Score",AR147)))</formula>
    </cfRule>
    <cfRule type="cellIs" dxfId="7065" priority="3747" operator="greaterThan">
      <formula>$O$147</formula>
    </cfRule>
    <cfRule type="cellIs" dxfId="7064" priority="3748" operator="equal">
      <formula>$O$147</formula>
    </cfRule>
    <cfRule type="cellIs" dxfId="7063" priority="3749" operator="lessThan">
      <formula>$O$147</formula>
    </cfRule>
  </conditionalFormatting>
  <conditionalFormatting sqref="AS147">
    <cfRule type="containsText" dxfId="7062" priority="3742" operator="containsText" text="Score">
      <formula>NOT(ISERROR(SEARCH("Score",AS147)))</formula>
    </cfRule>
    <cfRule type="cellIs" dxfId="7061" priority="3743" operator="greaterThan">
      <formula>$O$147</formula>
    </cfRule>
    <cfRule type="cellIs" dxfId="7060" priority="3744" operator="equal">
      <formula>$O$147</formula>
    </cfRule>
    <cfRule type="cellIs" dxfId="7059" priority="3745" operator="lessThan">
      <formula>$O$147</formula>
    </cfRule>
  </conditionalFormatting>
  <conditionalFormatting sqref="AT147">
    <cfRule type="containsText" dxfId="7058" priority="3738" operator="containsText" text="Score">
      <formula>NOT(ISERROR(SEARCH("Score",AT147)))</formula>
    </cfRule>
    <cfRule type="cellIs" dxfId="7057" priority="3739" operator="greaterThan">
      <formula>$O$147</formula>
    </cfRule>
    <cfRule type="cellIs" dxfId="7056" priority="3740" operator="equal">
      <formula>$O$147</formula>
    </cfRule>
    <cfRule type="cellIs" dxfId="7055" priority="3741" operator="lessThan">
      <formula>$O$147</formula>
    </cfRule>
  </conditionalFormatting>
  <conditionalFormatting sqref="AU147">
    <cfRule type="containsText" dxfId="7054" priority="3734" operator="containsText" text="Score">
      <formula>NOT(ISERROR(SEARCH("Score",AU147)))</formula>
    </cfRule>
    <cfRule type="cellIs" dxfId="7053" priority="3735" operator="greaterThan">
      <formula>$O$147</formula>
    </cfRule>
    <cfRule type="cellIs" dxfId="7052" priority="3736" operator="equal">
      <formula>$O$147</formula>
    </cfRule>
    <cfRule type="cellIs" dxfId="7051" priority="3737" operator="lessThan">
      <formula>$O$147</formula>
    </cfRule>
  </conditionalFormatting>
  <conditionalFormatting sqref="AV147">
    <cfRule type="containsText" dxfId="7050" priority="3730" operator="containsText" text="Score">
      <formula>NOT(ISERROR(SEARCH("Score",AV147)))</formula>
    </cfRule>
    <cfRule type="cellIs" dxfId="7049" priority="3731" operator="greaterThan">
      <formula>$O$147</formula>
    </cfRule>
    <cfRule type="cellIs" dxfId="7048" priority="3732" operator="equal">
      <formula>$O$147</formula>
    </cfRule>
    <cfRule type="cellIs" dxfId="7047" priority="3733" operator="lessThan">
      <formula>$O$147</formula>
    </cfRule>
  </conditionalFormatting>
  <conditionalFormatting sqref="AW147">
    <cfRule type="containsText" dxfId="7046" priority="3726" operator="containsText" text="Score">
      <formula>NOT(ISERROR(SEARCH("Score",AW147)))</formula>
    </cfRule>
    <cfRule type="cellIs" dxfId="7045" priority="3727" operator="greaterThan">
      <formula>$O$147</formula>
    </cfRule>
    <cfRule type="cellIs" dxfId="7044" priority="3728" operator="equal">
      <formula>$O$147</formula>
    </cfRule>
    <cfRule type="cellIs" dxfId="7043" priority="3729" operator="lessThan">
      <formula>$O$147</formula>
    </cfRule>
  </conditionalFormatting>
  <conditionalFormatting sqref="BC147">
    <cfRule type="containsText" dxfId="7042" priority="3718" operator="containsText" text="Score">
      <formula>NOT(ISERROR(SEARCH("Score",BC147)))</formula>
    </cfRule>
    <cfRule type="cellIs" dxfId="7041" priority="3719" operator="greaterThan">
      <formula>$O$147</formula>
    </cfRule>
    <cfRule type="cellIs" dxfId="7040" priority="3720" operator="equal">
      <formula>$O$147</formula>
    </cfRule>
    <cfRule type="cellIs" dxfId="7039" priority="3721" operator="lessThan">
      <formula>$O$147</formula>
    </cfRule>
  </conditionalFormatting>
  <conditionalFormatting sqref="BW147:CI147">
    <cfRule type="containsText" dxfId="7038" priority="3714" operator="containsText" text="Score">
      <formula>NOT(ISERROR(SEARCH("Score",BW147)))</formula>
    </cfRule>
    <cfRule type="cellIs" dxfId="7037" priority="3715" operator="greaterThan">
      <formula>$O$147</formula>
    </cfRule>
    <cfRule type="cellIs" dxfId="7036" priority="3716" operator="equal">
      <formula>$O$147</formula>
    </cfRule>
    <cfRule type="cellIs" dxfId="7035" priority="3717" operator="lessThan">
      <formula>$O$147</formula>
    </cfRule>
  </conditionalFormatting>
  <conditionalFormatting sqref="AL151:CJ151">
    <cfRule type="containsText" dxfId="7034" priority="3662" operator="containsText" text="Score">
      <formula>NOT(ISERROR(SEARCH("Score",AL151)))</formula>
    </cfRule>
    <cfRule type="cellIs" dxfId="7033" priority="3663" operator="greaterThan">
      <formula>$O$151</formula>
    </cfRule>
    <cfRule type="cellIs" dxfId="7032" priority="3664" operator="equal">
      <formula>$O$151</formula>
    </cfRule>
    <cfRule type="cellIs" dxfId="7031" priority="3665" operator="lessThan">
      <formula>$O$151</formula>
    </cfRule>
  </conditionalFormatting>
  <conditionalFormatting sqref="AL155:CJ155">
    <cfRule type="containsText" dxfId="7030" priority="3542" operator="containsText" text="Score">
      <formula>NOT(ISERROR(SEARCH("Score",AL155)))</formula>
    </cfRule>
    <cfRule type="cellIs" dxfId="7029" priority="3543" operator="greaterThan">
      <formula>$O$155</formula>
    </cfRule>
    <cfRule type="cellIs" dxfId="7028" priority="3544" operator="equal">
      <formula>$O$155</formula>
    </cfRule>
    <cfRule type="cellIs" dxfId="7027" priority="3545" operator="lessThan">
      <formula>$O$155</formula>
    </cfRule>
  </conditionalFormatting>
  <conditionalFormatting sqref="AL159:CJ159">
    <cfRule type="containsText" dxfId="7026" priority="3422" operator="containsText" text="Score">
      <formula>NOT(ISERROR(SEARCH("Score",AL159)))</formula>
    </cfRule>
    <cfRule type="cellIs" dxfId="7025" priority="3423" operator="greaterThan">
      <formula>$O$159</formula>
    </cfRule>
    <cfRule type="cellIs" dxfId="7024" priority="3424" operator="equal">
      <formula>$O$159</formula>
    </cfRule>
    <cfRule type="cellIs" dxfId="7023" priority="3425" operator="lessThan">
      <formula>$O$159</formula>
    </cfRule>
  </conditionalFormatting>
  <conditionalFormatting sqref="AL163:CJ163">
    <cfRule type="containsText" dxfId="7022" priority="3302" operator="containsText" text="Score">
      <formula>NOT(ISERROR(SEARCH("Score",AL163)))</formula>
    </cfRule>
    <cfRule type="cellIs" dxfId="7021" priority="3303" operator="greaterThan">
      <formula>$O$163</formula>
    </cfRule>
    <cfRule type="cellIs" dxfId="7020" priority="3304" operator="equal">
      <formula>$O$163</formula>
    </cfRule>
    <cfRule type="cellIs" dxfId="7019" priority="3305" operator="lessThan">
      <formula>$O$163</formula>
    </cfRule>
  </conditionalFormatting>
  <conditionalFormatting sqref="AL167:CJ167">
    <cfRule type="containsText" dxfId="7018" priority="3182" operator="containsText" text="Score">
      <formula>NOT(ISERROR(SEARCH("Score",AL167)))</formula>
    </cfRule>
    <cfRule type="cellIs" dxfId="7017" priority="3183" operator="greaterThan">
      <formula>$O$167</formula>
    </cfRule>
    <cfRule type="cellIs" dxfId="7016" priority="3184" operator="equal">
      <formula>$O$167</formula>
    </cfRule>
    <cfRule type="cellIs" dxfId="7015" priority="3185" operator="lessThan">
      <formula>$O$167</formula>
    </cfRule>
  </conditionalFormatting>
  <conditionalFormatting sqref="AL171:CJ171">
    <cfRule type="containsText" dxfId="7014" priority="3062" operator="containsText" text="Score">
      <formula>NOT(ISERROR(SEARCH("Score",AL171)))</formula>
    </cfRule>
    <cfRule type="cellIs" dxfId="7013" priority="3063" operator="greaterThan">
      <formula>$O$171</formula>
    </cfRule>
    <cfRule type="cellIs" dxfId="7012" priority="3064" operator="equal">
      <formula>$O$171</formula>
    </cfRule>
    <cfRule type="cellIs" dxfId="7011" priority="3065" operator="lessThan">
      <formula>$O$171</formula>
    </cfRule>
  </conditionalFormatting>
  <conditionalFormatting sqref="AL175:CJ175">
    <cfRule type="containsText" dxfId="7010" priority="2942" operator="containsText" text="Score">
      <formula>NOT(ISERROR(SEARCH("Score",AL175)))</formula>
    </cfRule>
    <cfRule type="cellIs" dxfId="7009" priority="2943" operator="greaterThan">
      <formula>$O$175</formula>
    </cfRule>
    <cfRule type="cellIs" dxfId="7008" priority="2944" operator="equal">
      <formula>$O$175</formula>
    </cfRule>
    <cfRule type="cellIs" dxfId="7007" priority="2945" operator="lessThan">
      <formula>$O$175</formula>
    </cfRule>
  </conditionalFormatting>
  <conditionalFormatting sqref="AL179:CJ179">
    <cfRule type="containsText" dxfId="7006" priority="2822" operator="containsText" text="Score">
      <formula>NOT(ISERROR(SEARCH("Score",AL179)))</formula>
    </cfRule>
    <cfRule type="cellIs" dxfId="7005" priority="2823" operator="greaterThan">
      <formula>$O$179</formula>
    </cfRule>
    <cfRule type="cellIs" dxfId="7004" priority="2824" operator="equal">
      <formula>$O$179</formula>
    </cfRule>
    <cfRule type="cellIs" dxfId="7003" priority="2825" operator="lessThan">
      <formula>$O$179</formula>
    </cfRule>
  </conditionalFormatting>
  <conditionalFormatting sqref="AL183:CJ183">
    <cfRule type="containsText" dxfId="7002" priority="2702" operator="containsText" text="Score">
      <formula>NOT(ISERROR(SEARCH("Score",AL183)))</formula>
    </cfRule>
    <cfRule type="cellIs" dxfId="7001" priority="2703" operator="greaterThan">
      <formula>$O$183</formula>
    </cfRule>
    <cfRule type="cellIs" dxfId="7000" priority="2704" operator="equal">
      <formula>$O$183</formula>
    </cfRule>
    <cfRule type="cellIs" dxfId="6999" priority="2705" operator="lessThan">
      <formula>$O$183</formula>
    </cfRule>
  </conditionalFormatting>
  <conditionalFormatting sqref="AL187:CJ187">
    <cfRule type="containsText" dxfId="6998" priority="2582" operator="containsText" text="Score">
      <formula>NOT(ISERROR(SEARCH("Score",AL187)))</formula>
    </cfRule>
    <cfRule type="cellIs" dxfId="6997" priority="2583" operator="greaterThan">
      <formula>$O$187</formula>
    </cfRule>
    <cfRule type="cellIs" dxfId="6996" priority="2584" operator="equal">
      <formula>$O$187</formula>
    </cfRule>
    <cfRule type="cellIs" dxfId="6995" priority="2585" operator="lessThan">
      <formula>$O$187</formula>
    </cfRule>
  </conditionalFormatting>
  <conditionalFormatting sqref="AH22">
    <cfRule type="containsText" dxfId="6994" priority="2513" operator="containsText" text="ABP">
      <formula>NOT(ISERROR(SEARCH("ABP",AH22)))</formula>
    </cfRule>
  </conditionalFormatting>
  <conditionalFormatting sqref="AH26">
    <cfRule type="containsText" dxfId="6993" priority="2512" operator="containsText" text="ABP">
      <formula>NOT(ISERROR(SEARCH("ABP",AH26)))</formula>
    </cfRule>
  </conditionalFormatting>
  <conditionalFormatting sqref="AH30">
    <cfRule type="containsText" dxfId="6992" priority="2511" operator="containsText" text="ABP">
      <formula>NOT(ISERROR(SEARCH("ABP",AH30)))</formula>
    </cfRule>
  </conditionalFormatting>
  <conditionalFormatting sqref="AH38">
    <cfRule type="containsText" dxfId="6991" priority="2510" operator="containsText" text="ABP">
      <formula>NOT(ISERROR(SEARCH("ABP",AH38)))</formula>
    </cfRule>
  </conditionalFormatting>
  <conditionalFormatting sqref="AX147">
    <cfRule type="containsText" dxfId="6990" priority="1969" operator="containsText" text="Score">
      <formula>NOT(ISERROR(SEARCH("Score",AX147)))</formula>
    </cfRule>
    <cfRule type="cellIs" dxfId="6989" priority="1970" operator="greaterThan">
      <formula>$O$147</formula>
    </cfRule>
    <cfRule type="cellIs" dxfId="6988" priority="1971" operator="equal">
      <formula>$O$147</formula>
    </cfRule>
    <cfRule type="cellIs" dxfId="6987" priority="1972" operator="lessThan">
      <formula>$O$147</formula>
    </cfRule>
  </conditionalFormatting>
  <conditionalFormatting sqref="AY22:BB22">
    <cfRule type="cellIs" dxfId="6986" priority="1888" operator="greaterThan">
      <formula>0.05</formula>
    </cfRule>
  </conditionalFormatting>
  <conditionalFormatting sqref="AY26:BB26">
    <cfRule type="cellIs" dxfId="6985" priority="1887" operator="greaterThan">
      <formula>0.05</formula>
    </cfRule>
  </conditionalFormatting>
  <conditionalFormatting sqref="AY30:BB30">
    <cfRule type="cellIs" dxfId="6984" priority="1886" operator="greaterThan">
      <formula>0.05</formula>
    </cfRule>
  </conditionalFormatting>
  <conditionalFormatting sqref="AY34:BB34">
    <cfRule type="cellIs" dxfId="6983" priority="1885" operator="greaterThan">
      <formula>0.05</formula>
    </cfRule>
  </conditionalFormatting>
  <conditionalFormatting sqref="AY38:BB38">
    <cfRule type="cellIs" dxfId="6982" priority="1884" operator="greaterThan">
      <formula>0.05</formula>
    </cfRule>
  </conditionalFormatting>
  <conditionalFormatting sqref="AY18:BB18">
    <cfRule type="cellIs" dxfId="6981" priority="1883" operator="greaterThan">
      <formula>0.05</formula>
    </cfRule>
  </conditionalFormatting>
  <conditionalFormatting sqref="AY42:BB42 AY46:BB46 AY50:BB50 AY54:BB54 AY58:BB58 AY62:BB62 AY66:BB66 AY73:BB73 AY77:BB77 AY81:BB81 AY85:BB85 AY89:BB89 AY93:BB93 AY97:BB97 AY101:BB101 AY105:BB105 AY109:BB109 AY113:BB113 AY117:BB117 AY121:BB121 AY125:BB125">
    <cfRule type="cellIs" dxfId="6980" priority="1882" operator="greaterThan">
      <formula>0.05</formula>
    </cfRule>
  </conditionalFormatting>
  <conditionalFormatting sqref="AY18:BB18">
    <cfRule type="cellIs" dxfId="6979" priority="1881" operator="between">
      <formula>0.5</formula>
      <formula>100</formula>
    </cfRule>
  </conditionalFormatting>
  <conditionalFormatting sqref="AY22:BB22 AY34:BB34 AY42:BB42 AY46:BB46 AY50:BB50 AY54:BB54 AY58:BB58 AY62:BB62 AY66:BB66 AY73:BB73 AY77:BB77 AY81:BB81 AY85:BB85 AY89:BB89 AY93:BB93 AY97:BB97 AY101:BB101 AY105:BB105 AY109:BB109 AY113:BB113 AY117:BB117 AY121:BB121 AY125:BB125 AY26:BB26 AY30:BB30 AY38:BB38">
    <cfRule type="containsText" dxfId="6978" priority="1880" operator="containsText" text="ABP">
      <formula>NOT(ISERROR(SEARCH("ABP",AY22)))</formula>
    </cfRule>
  </conditionalFormatting>
  <conditionalFormatting sqref="AY18:BB18">
    <cfRule type="containsText" dxfId="6977" priority="1879" operator="containsText" text="ABP">
      <formula>NOT(ISERROR(SEARCH("ABP",AY18)))</formula>
    </cfRule>
  </conditionalFormatting>
  <conditionalFormatting sqref="AY132:BB132 AY136:BB136 AY140:BB140 AY144:BB144 AY148:BB148 AY152:BB152 AY156:BB156 AY160:BB160 AY164:BB164 AY168:BB168 AY172:BB172 AY176:BB176 AY180:BB180 AY184:BB184 AY188:BB188">
    <cfRule type="cellIs" dxfId="6976" priority="1874" operator="greaterThan">
      <formula>0.05</formula>
    </cfRule>
  </conditionalFormatting>
  <conditionalFormatting sqref="AY132:BB132 AY136:BB136 AY140:BB140 AY144:BB144 AY148:BB148 AY152:BB152 AY156:BB156 AY160:BB160 AY164:BB164 AY168:BB168 AY172:BB172 AY176:BB176 AY180:BB180 AY184:BB184 AY188:BB188">
    <cfRule type="containsText" dxfId="6975" priority="1873" operator="containsText" text="ABP">
      <formula>NOT(ISERROR(SEARCH("ABP",AY132)))</formula>
    </cfRule>
  </conditionalFormatting>
  <conditionalFormatting sqref="AY147:BB147">
    <cfRule type="containsText" dxfId="6974" priority="1737" operator="containsText" text="Score">
      <formula>NOT(ISERROR(SEARCH("Score",AY147)))</formula>
    </cfRule>
    <cfRule type="cellIs" dxfId="6973" priority="1738" operator="greaterThan">
      <formula>$O$147</formula>
    </cfRule>
    <cfRule type="cellIs" dxfId="6972" priority="1739" operator="equal">
      <formula>$O$147</formula>
    </cfRule>
    <cfRule type="cellIs" dxfId="6971" priority="1740" operator="lessThan">
      <formula>$O$147</formula>
    </cfRule>
  </conditionalFormatting>
  <conditionalFormatting sqref="BD22:BE22 BT22:BV22">
    <cfRule type="cellIs" dxfId="6970" priority="1696" operator="greaterThan">
      <formula>0.05</formula>
    </cfRule>
  </conditionalFormatting>
  <conditionalFormatting sqref="BD26:BE26 BT26:BV26">
    <cfRule type="cellIs" dxfId="6969" priority="1695" operator="greaterThan">
      <formula>0.05</formula>
    </cfRule>
  </conditionalFormatting>
  <conditionalFormatting sqref="BD30:BE30 BT30:BV30">
    <cfRule type="cellIs" dxfId="6968" priority="1694" operator="greaterThan">
      <formula>0.05</formula>
    </cfRule>
  </conditionalFormatting>
  <conditionalFormatting sqref="BD34:BE34 BT34:BV34">
    <cfRule type="cellIs" dxfId="6967" priority="1693" operator="greaterThan">
      <formula>0.05</formula>
    </cfRule>
  </conditionalFormatting>
  <conditionalFormatting sqref="BD38:BE38 BT38:BV38">
    <cfRule type="cellIs" dxfId="6966" priority="1692" operator="greaterThan">
      <formula>0.05</formula>
    </cfRule>
  </conditionalFormatting>
  <conditionalFormatting sqref="BD18:BE18 BT18:BV18">
    <cfRule type="cellIs" dxfId="6965" priority="1691" operator="greaterThan">
      <formula>0.05</formula>
    </cfRule>
  </conditionalFormatting>
  <conditionalFormatting sqref="BD42:BE42 BD46:BE46 BD50:BE50 BD54:BE54 BD58:BE58 BD62:BE62 BD66:BE66 BD73:BE73 BD77:BE77 BD81:BE81 BD85:BE85 BD89:BE89 BD93:BE93 BD97:BE97 BD101:BE101 BD105:BE105 BD109:BE109 BD113:BE113 BD117:BE117 BD121:BE121 BD125:BE125 BT125:BV125 BT121:BV121 BT117:BV117 BT113:BV113 BT109:BV109 BT105:BV105 BT101:BV101 BT97:BV97 BT93:BV93 BT89:BV89 BT85:BV85 BT81:BV81 BT77:BV77 BT73:BV73 BT66:BV66 BT62:BV62 BT58:BV58 BT54:BV54 BT50:BV50 BT46:BV46 BT42:BV42">
    <cfRule type="cellIs" dxfId="6964" priority="1690" operator="greaterThan">
      <formula>0.05</formula>
    </cfRule>
  </conditionalFormatting>
  <conditionalFormatting sqref="BD18:BE18 BT18:BV18">
    <cfRule type="cellIs" dxfId="6963" priority="1689" operator="between">
      <formula>0.5</formula>
      <formula>100</formula>
    </cfRule>
  </conditionalFormatting>
  <conditionalFormatting sqref="BD22:BE22 BD34:BE34 BD42:BE42 BD46:BE46 BD50:BE50 BD54:BE54 BD58:BE58 BD62:BE62 BD66:BE66 BD73:BE73 BD77:BE77 BD81:BE81 BD85:BE85 BD89:BE89 BD93:BE93 BD97:BE97 BD101:BE101 BD105:BE105 BD109:BE109 BD113:BE113 BD117:BE117 BD121:BE121 BD125:BE125 BD26:BE26 BD30:BE30 BD38:BE38 BT38:BV38 BT30:BV30 BT26:BV26 BT125:BV125 BT121:BV121 BT117:BV117 BT113:BV113 BT109:BV109 BT105:BV105 BT101:BV101 BT97:BV97 BT93:BV93 BT89:BV89 BT85:BV85 BT81:BV81 BT77:BV77 BT73:BV73 BT66:BV66 BT62:BV62 BT58:BV58 BT54:BV54 BT50:BV50 BT46:BV46 BT42:BV42 BT34:BV34 BT22:BV22">
    <cfRule type="containsText" dxfId="6962" priority="1688" operator="containsText" text="ABP">
      <formula>NOT(ISERROR(SEARCH("ABP",BD22)))</formula>
    </cfRule>
  </conditionalFormatting>
  <conditionalFormatting sqref="BD18:BE18 BT18:BV18">
    <cfRule type="containsText" dxfId="6961" priority="1687" operator="containsText" text="ABP">
      <formula>NOT(ISERROR(SEARCH("ABP",BD18)))</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ellIs" dxfId="6960" priority="1682" operator="greaterThan">
      <formula>0.05</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ontainsText" dxfId="6959" priority="1681" operator="containsText" text="ABP">
      <formula>NOT(ISERROR(SEARCH("ABP",BD132)))</formula>
    </cfRule>
  </conditionalFormatting>
  <conditionalFormatting sqref="BD147:BE147">
    <cfRule type="containsText" dxfId="6958" priority="1545" operator="containsText" text="Score">
      <formula>NOT(ISERROR(SEARCH("Score",BD147)))</formula>
    </cfRule>
    <cfRule type="cellIs" dxfId="6957" priority="1546" operator="greaterThan">
      <formula>$O$147</formula>
    </cfRule>
    <cfRule type="cellIs" dxfId="6956" priority="1547" operator="equal">
      <formula>$O$147</formula>
    </cfRule>
    <cfRule type="cellIs" dxfId="6955" priority="1548" operator="lessThan">
      <formula>$O$147</formula>
    </cfRule>
  </conditionalFormatting>
  <conditionalFormatting sqref="BF22:BG22">
    <cfRule type="cellIs" dxfId="6954" priority="1504" operator="greaterThan">
      <formula>0.05</formula>
    </cfRule>
  </conditionalFormatting>
  <conditionalFormatting sqref="BF26:BG26">
    <cfRule type="cellIs" dxfId="6953" priority="1503" operator="greaterThan">
      <formula>0.05</formula>
    </cfRule>
  </conditionalFormatting>
  <conditionalFormatting sqref="BF30:BG30">
    <cfRule type="cellIs" dxfId="6952" priority="1502" operator="greaterThan">
      <formula>0.05</formula>
    </cfRule>
  </conditionalFormatting>
  <conditionalFormatting sqref="BF34:BG34">
    <cfRule type="cellIs" dxfId="6951" priority="1501" operator="greaterThan">
      <formula>0.05</formula>
    </cfRule>
  </conditionalFormatting>
  <conditionalFormatting sqref="BF38:BG38">
    <cfRule type="cellIs" dxfId="6950" priority="1500" operator="greaterThan">
      <formula>0.05</formula>
    </cfRule>
  </conditionalFormatting>
  <conditionalFormatting sqref="BF18:BG18">
    <cfRule type="cellIs" dxfId="6949" priority="1499" operator="greaterThan">
      <formula>0.05</formula>
    </cfRule>
  </conditionalFormatting>
  <conditionalFormatting sqref="BF42:BG42 BF46:BG46 BF50:BG50 BF54:BG54 BF58:BG58 BF62:BG62 BF66:BG66 BF73:BG73 BF77:BG77 BF81:BG81 BF85:BG85 BF89:BG89 BF93:BG93 BF97:BG97 BF101:BG101 BF105:BG105 BF109:BG109 BF113:BG113 BF117:BG117 BF121:BG121 BF125:BG125">
    <cfRule type="cellIs" dxfId="6948" priority="1498" operator="greaterThan">
      <formula>0.05</formula>
    </cfRule>
  </conditionalFormatting>
  <conditionalFormatting sqref="BF18:BG18">
    <cfRule type="cellIs" dxfId="6947" priority="1497" operator="between">
      <formula>0.5</formula>
      <formula>100</formula>
    </cfRule>
  </conditionalFormatting>
  <conditionalFormatting sqref="BF22:BG22 BF34:BG34 BF42:BG42 BF46:BG46 BF50:BG50 BF54:BG54 BF58:BG58 BF62:BG62 BF66:BG66 BF73:BG73 BF77:BG77 BF81:BG81 BF85:BG85 BF89:BG89 BF93:BG93 BF97:BG97 BF101:BG101 BF105:BG105 BF109:BG109 BF113:BG113 BF117:BG117 BF121:BG121 BF125:BG125 BF26:BG26 BF30:BG30 BF38:BG38">
    <cfRule type="containsText" dxfId="6946" priority="1496" operator="containsText" text="ABP">
      <formula>NOT(ISERROR(SEARCH("ABP",BF22)))</formula>
    </cfRule>
  </conditionalFormatting>
  <conditionalFormatting sqref="BF18:BG18">
    <cfRule type="containsText" dxfId="6945" priority="1495" operator="containsText" text="ABP">
      <formula>NOT(ISERROR(SEARCH("ABP",BF18)))</formula>
    </cfRule>
  </conditionalFormatting>
  <conditionalFormatting sqref="BF132:BG132 BF136:BG136 BF140:BG140 BF144:BG144 BF148:BG148 BF152:BG152 BF156:BG156 BF160:BG160 BF164:BG164 BF168:BG168 BF172:BG172 BF176:BG176 BF180:BG180 BF184:BG184 BF188:BG188">
    <cfRule type="cellIs" dxfId="6944" priority="1490" operator="greaterThan">
      <formula>0.05</formula>
    </cfRule>
  </conditionalFormatting>
  <conditionalFormatting sqref="BF132:BG132 BF136:BG136 BF140:BG140 BF144:BG144 BF148:BG148 BF152:BG152 BF156:BG156 BF160:BG160 BF164:BG164 BF168:BG168 BF172:BG172 BF176:BG176 BF180:BG180 BF184:BG184 BF188:BG188">
    <cfRule type="containsText" dxfId="6943" priority="1489" operator="containsText" text="ABP">
      <formula>NOT(ISERROR(SEARCH("ABP",BF132)))</formula>
    </cfRule>
  </conditionalFormatting>
  <conditionalFormatting sqref="BF147:BG147">
    <cfRule type="containsText" dxfId="6942" priority="1357" operator="containsText" text="Score">
      <formula>NOT(ISERROR(SEARCH("Score",BF147)))</formula>
    </cfRule>
    <cfRule type="cellIs" dxfId="6941" priority="1358" operator="greaterThan">
      <formula>$O$147</formula>
    </cfRule>
    <cfRule type="cellIs" dxfId="6940" priority="1359" operator="equal">
      <formula>$O$147</formula>
    </cfRule>
    <cfRule type="cellIs" dxfId="6939" priority="1360" operator="lessThan">
      <formula>$O$147</formula>
    </cfRule>
  </conditionalFormatting>
  <conditionalFormatting sqref="BH22:BI22 BK22">
    <cfRule type="cellIs" dxfId="6938" priority="1316" operator="greaterThan">
      <formula>0.05</formula>
    </cfRule>
  </conditionalFormatting>
  <conditionalFormatting sqref="BH26:BI26 BK26">
    <cfRule type="cellIs" dxfId="6937" priority="1315" operator="greaterThan">
      <formula>0.05</formula>
    </cfRule>
  </conditionalFormatting>
  <conditionalFormatting sqref="BH30:BI30 BK30">
    <cfRule type="cellIs" dxfId="6936" priority="1314" operator="greaterThan">
      <formula>0.05</formula>
    </cfRule>
  </conditionalFormatting>
  <conditionalFormatting sqref="BH34:BI34 BK34">
    <cfRule type="cellIs" dxfId="6935" priority="1313" operator="greaterThan">
      <formula>0.05</formula>
    </cfRule>
  </conditionalFormatting>
  <conditionalFormatting sqref="BH38:BI38 BK38">
    <cfRule type="cellIs" dxfId="6934" priority="1312" operator="greaterThan">
      <formula>0.05</formula>
    </cfRule>
  </conditionalFormatting>
  <conditionalFormatting sqref="BH18:BI18 BK18">
    <cfRule type="cellIs" dxfId="6933" priority="1311" operator="greaterThan">
      <formula>0.05</formula>
    </cfRule>
  </conditionalFormatting>
  <conditionalFormatting sqref="BH125:BI125 BH121:BI121 BH117:BI117 BH113:BI113 BH109:BI109 BH105:BI105 BH101:BI101 BH97:BI97 BH93:BI93 BH89:BI89 BH85:BI85 BH81:BI81 BH77:BI77 BH73:BI73 BH66:BI66 BH62:BI62 BH58:BI58 BH54:BI54 BH50:BI50 BH46:BI46 BH42:BI42 BK42 BK46 BK50 BK54 BK58 BK62 BK66 BK73 BK77 BK81 BK85 BK89 BK93 BK97 BK101 BK105 BK109 BK113 BK117 BK121 BK125">
    <cfRule type="cellIs" dxfId="6932" priority="1310" operator="greaterThan">
      <formula>0.05</formula>
    </cfRule>
  </conditionalFormatting>
  <conditionalFormatting sqref="BH18:BI18 BK18">
    <cfRule type="cellIs" dxfId="6931" priority="1309" operator="between">
      <formula>0.5</formula>
      <formula>100</formula>
    </cfRule>
  </conditionalFormatting>
  <conditionalFormatting sqref="BH38:BI38 BH30:BI30 BH26:BI26 BH125:BI125 BH121:BI121 BH117:BI117 BH113:BI113 BH109:BI109 BH105:BI105 BH101:BI101 BH97:BI97 BH93:BI93 BH89:BI89 BH85:BI85 BH81:BI81 BH77:BI77 BH73:BI73 BH66:BI66 BH62:BI62 BH58:BI58 BH54:BI54 BH50:BI50 BH46:BI46 BH42:BI42 BH34:BI34 BH22:BI22 BK22 BK34 BK42 BK46 BK50 BK54 BK58 BK62 BK66 BK73 BK77 BK81 BK85 BK89 BK93 BK97 BK101 BK105 BK109 BK113 BK117 BK121 BK125 BK26 BK30 BK38">
    <cfRule type="containsText" dxfId="6930" priority="1308" operator="containsText" text="ABP">
      <formula>NOT(ISERROR(SEARCH("ABP",BH22)))</formula>
    </cfRule>
  </conditionalFormatting>
  <conditionalFormatting sqref="BH18:BI18 BK18">
    <cfRule type="containsText" dxfId="6929" priority="1307" operator="containsText" text="ABP">
      <formula>NOT(ISERROR(SEARCH("ABP",BH18)))</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ellIs" dxfId="6928" priority="1302" operator="greaterThan">
      <formula>0.05</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ontainsText" dxfId="6927" priority="1301" operator="containsText" text="ABP">
      <formula>NOT(ISERROR(SEARCH("ABP",BH132)))</formula>
    </cfRule>
  </conditionalFormatting>
  <conditionalFormatting sqref="BH147:BI147">
    <cfRule type="containsText" dxfId="6926" priority="1169" operator="containsText" text="Score">
      <formula>NOT(ISERROR(SEARCH("Score",BH147)))</formula>
    </cfRule>
    <cfRule type="cellIs" dxfId="6925" priority="1170" operator="greaterThan">
      <formula>$O$147</formula>
    </cfRule>
    <cfRule type="cellIs" dxfId="6924" priority="1171" operator="equal">
      <formula>$O$147</formula>
    </cfRule>
    <cfRule type="cellIs" dxfId="6923" priority="1172" operator="lessThan">
      <formula>$O$147</formula>
    </cfRule>
  </conditionalFormatting>
  <conditionalFormatting sqref="BM22">
    <cfRule type="cellIs" dxfId="6922" priority="1128" operator="greaterThan">
      <formula>0.05</formula>
    </cfRule>
  </conditionalFormatting>
  <conditionalFormatting sqref="BM26">
    <cfRule type="cellIs" dxfId="6921" priority="1127" operator="greaterThan">
      <formula>0.05</formula>
    </cfRule>
  </conditionalFormatting>
  <conditionalFormatting sqref="BM30">
    <cfRule type="cellIs" dxfId="6920" priority="1126" operator="greaterThan">
      <formula>0.05</formula>
    </cfRule>
  </conditionalFormatting>
  <conditionalFormatting sqref="BM34">
    <cfRule type="cellIs" dxfId="6919" priority="1125" operator="greaterThan">
      <formula>0.05</formula>
    </cfRule>
  </conditionalFormatting>
  <conditionalFormatting sqref="BM38">
    <cfRule type="cellIs" dxfId="6918" priority="1124" operator="greaterThan">
      <formula>0.05</formula>
    </cfRule>
  </conditionalFormatting>
  <conditionalFormatting sqref="BM18">
    <cfRule type="cellIs" dxfId="6917" priority="1123" operator="greaterThan">
      <formula>0.05</formula>
    </cfRule>
  </conditionalFormatting>
  <conditionalFormatting sqref="BM125 BM121 BM117 BM113 BM109 BM105 BM101 BM97 BM93 BM89 BM85 BM81 BM77 BM73 BM66 BM62 BM58 BM54 BM50 BM46 BM42">
    <cfRule type="cellIs" dxfId="6916" priority="1122" operator="greaterThan">
      <formula>0.05</formula>
    </cfRule>
  </conditionalFormatting>
  <conditionalFormatting sqref="BM18">
    <cfRule type="cellIs" dxfId="6915" priority="1121" operator="between">
      <formula>0.5</formula>
      <formula>100</formula>
    </cfRule>
  </conditionalFormatting>
  <conditionalFormatting sqref="BM38 BM30 BM26 BM125 BM121 BM117 BM113 BM109 BM105 BM101 BM97 BM93 BM89 BM85 BM81 BM77 BM73 BM66 BM62 BM58 BM54 BM50 BM46 BM42 BM34 BM22">
    <cfRule type="containsText" dxfId="6914" priority="1120" operator="containsText" text="ABP">
      <formula>NOT(ISERROR(SEARCH("ABP",BM22)))</formula>
    </cfRule>
  </conditionalFormatting>
  <conditionalFormatting sqref="BM18">
    <cfRule type="containsText" dxfId="6913" priority="1119" operator="containsText" text="ABP">
      <formula>NOT(ISERROR(SEARCH("ABP",BM18)))</formula>
    </cfRule>
  </conditionalFormatting>
  <conditionalFormatting sqref="BM188 BM184 BM180 BM176 BM172 BM168 BM164 BM160 BM156 BM152 BM148 BM144 BM140 BM136 BM132">
    <cfRule type="cellIs" dxfId="6912" priority="1114" operator="greaterThan">
      <formula>0.05</formula>
    </cfRule>
  </conditionalFormatting>
  <conditionalFormatting sqref="BM188 BM184 BM180 BM176 BM172 BM168 BM164 BM160 BM156 BM152 BM148 BM144 BM140 BM136 BM132">
    <cfRule type="containsText" dxfId="6911" priority="1113" operator="containsText" text="ABP">
      <formula>NOT(ISERROR(SEARCH("ABP",BM132)))</formula>
    </cfRule>
  </conditionalFormatting>
  <conditionalFormatting sqref="BM147">
    <cfRule type="containsText" dxfId="6910" priority="981" operator="containsText" text="Score">
      <formula>NOT(ISERROR(SEARCH("Score",BM147)))</formula>
    </cfRule>
    <cfRule type="cellIs" dxfId="6909" priority="982" operator="greaterThan">
      <formula>$O$147</formula>
    </cfRule>
    <cfRule type="cellIs" dxfId="6908" priority="983" operator="equal">
      <formula>$O$147</formula>
    </cfRule>
    <cfRule type="cellIs" dxfId="6907" priority="984" operator="lessThan">
      <formula>$O$147</formula>
    </cfRule>
  </conditionalFormatting>
  <conditionalFormatting sqref="BL22">
    <cfRule type="cellIs" dxfId="6906" priority="940" operator="greaterThan">
      <formula>0.05</formula>
    </cfRule>
  </conditionalFormatting>
  <conditionalFormatting sqref="BL26">
    <cfRule type="cellIs" dxfId="6905" priority="939" operator="greaterThan">
      <formula>0.05</formula>
    </cfRule>
  </conditionalFormatting>
  <conditionalFormatting sqref="BL30">
    <cfRule type="cellIs" dxfId="6904" priority="938" operator="greaterThan">
      <formula>0.05</formula>
    </cfRule>
  </conditionalFormatting>
  <conditionalFormatting sqref="BL34">
    <cfRule type="cellIs" dxfId="6903" priority="937" operator="greaterThan">
      <formula>0.05</formula>
    </cfRule>
  </conditionalFormatting>
  <conditionalFormatting sqref="BL38">
    <cfRule type="cellIs" dxfId="6902" priority="936" operator="greaterThan">
      <formula>0.05</formula>
    </cfRule>
  </conditionalFormatting>
  <conditionalFormatting sqref="BL18">
    <cfRule type="cellIs" dxfId="6901" priority="935" operator="greaterThan">
      <formula>0.05</formula>
    </cfRule>
  </conditionalFormatting>
  <conditionalFormatting sqref="BL125 BL121 BL117 BL113 BL109 BL105 BL101 BL97 BL93 BL89 BL85 BL81 BL77 BL73 BL66 BL62 BL58 BL54 BL50 BL46 BL42">
    <cfRule type="cellIs" dxfId="6900" priority="934" operator="greaterThan">
      <formula>0.05</formula>
    </cfRule>
  </conditionalFormatting>
  <conditionalFormatting sqref="BL18">
    <cfRule type="cellIs" dxfId="6899" priority="933" operator="between">
      <formula>0.5</formula>
      <formula>100</formula>
    </cfRule>
  </conditionalFormatting>
  <conditionalFormatting sqref="BL38 BL30 BL26 BL125 BL121 BL117 BL113 BL109 BL105 BL101 BL97 BL93 BL89 BL85 BL81 BL77 BL73 BL66 BL62 BL58 BL54 BL50 BL46 BL42 BL34 BL22">
    <cfRule type="containsText" dxfId="6898" priority="932" operator="containsText" text="ABP">
      <formula>NOT(ISERROR(SEARCH("ABP",BL22)))</formula>
    </cfRule>
  </conditionalFormatting>
  <conditionalFormatting sqref="BL18">
    <cfRule type="containsText" dxfId="6897" priority="931" operator="containsText" text="ABP">
      <formula>NOT(ISERROR(SEARCH("ABP",BL18)))</formula>
    </cfRule>
  </conditionalFormatting>
  <conditionalFormatting sqref="BL188 BL184 BL180 BL176 BL172 BL168 BL164 BL160 BL156 BL152 BL148 BL144 BL140 BL136 BL132">
    <cfRule type="cellIs" dxfId="6896" priority="926" operator="greaterThan">
      <formula>0.05</formula>
    </cfRule>
  </conditionalFormatting>
  <conditionalFormatting sqref="BL188 BL184 BL180 BL176 BL172 BL168 BL164 BL160 BL156 BL152 BL148 BL144 BL140 BL136 BL132">
    <cfRule type="containsText" dxfId="6895" priority="925" operator="containsText" text="ABP">
      <formula>NOT(ISERROR(SEARCH("ABP",BL132)))</formula>
    </cfRule>
  </conditionalFormatting>
  <conditionalFormatting sqref="BL147">
    <cfRule type="containsText" dxfId="6894" priority="793" operator="containsText" text="Score">
      <formula>NOT(ISERROR(SEARCH("Score",BL147)))</formula>
    </cfRule>
    <cfRule type="cellIs" dxfId="6893" priority="794" operator="greaterThan">
      <formula>$O$147</formula>
    </cfRule>
    <cfRule type="cellIs" dxfId="6892" priority="795" operator="equal">
      <formula>$O$147</formula>
    </cfRule>
    <cfRule type="cellIs" dxfId="6891" priority="796" operator="lessThan">
      <formula>$O$147</formula>
    </cfRule>
  </conditionalFormatting>
  <conditionalFormatting sqref="BN22:BO22">
    <cfRule type="cellIs" dxfId="6890" priority="752" operator="greaterThan">
      <formula>0.05</formula>
    </cfRule>
  </conditionalFormatting>
  <conditionalFormatting sqref="BN26:BO26">
    <cfRule type="cellIs" dxfId="6889" priority="751" operator="greaterThan">
      <formula>0.05</formula>
    </cfRule>
  </conditionalFormatting>
  <conditionalFormatting sqref="BN30:BO30">
    <cfRule type="cellIs" dxfId="6888" priority="750" operator="greaterThan">
      <formula>0.05</formula>
    </cfRule>
  </conditionalFormatting>
  <conditionalFormatting sqref="BN34:BO34">
    <cfRule type="cellIs" dxfId="6887" priority="749" operator="greaterThan">
      <formula>0.05</formula>
    </cfRule>
  </conditionalFormatting>
  <conditionalFormatting sqref="BN38:BO38">
    <cfRule type="cellIs" dxfId="6886" priority="748" operator="greaterThan">
      <formula>0.05</formula>
    </cfRule>
  </conditionalFormatting>
  <conditionalFormatting sqref="BN18:BO18">
    <cfRule type="cellIs" dxfId="6885" priority="747" operator="greaterThan">
      <formula>0.05</formula>
    </cfRule>
  </conditionalFormatting>
  <conditionalFormatting sqref="BN125:BO125 BN121:BO121 BN117:BO117 BN113:BO113 BN109:BO109 BN105:BO105 BN101:BO101 BN97:BO97 BN93:BO93 BN89:BO89 BN85:BO85 BN81:BO81 BN77:BO77 BN73:BO73 BN66:BO66 BN62:BO62 BN58:BO58 BN54:BO54 BN50:BO50 BN46:BO46 BN42:BO42">
    <cfRule type="cellIs" dxfId="6884" priority="746" operator="greaterThan">
      <formula>0.05</formula>
    </cfRule>
  </conditionalFormatting>
  <conditionalFormatting sqref="BN18:BO18">
    <cfRule type="cellIs" dxfId="6883" priority="745" operator="between">
      <formula>0.5</formula>
      <formula>100</formula>
    </cfRule>
  </conditionalFormatting>
  <conditionalFormatting sqref="BN38:BO38 BN30:BO30 BN26:BO26 BN125:BO125 BN121:BO121 BN117:BO117 BN113:BO113 BN109:BO109 BN105:BO105 BN101:BO101 BN97:BO97 BN93:BO93 BN89:BO89 BN85:BO85 BN81:BO81 BN77:BO77 BN73:BO73 BN66:BO66 BN62:BO62 BN58:BO58 BN54:BO54 BN50:BO50 BN46:BO46 BN42:BO42 BN34:BO34 BN22:BO22">
    <cfRule type="containsText" dxfId="6882" priority="744" operator="containsText" text="ABP">
      <formula>NOT(ISERROR(SEARCH("ABP",BN22)))</formula>
    </cfRule>
  </conditionalFormatting>
  <conditionalFormatting sqref="BN18:BO18">
    <cfRule type="containsText" dxfId="6881" priority="743" operator="containsText" text="ABP">
      <formula>NOT(ISERROR(SEARCH("ABP",BN18)))</formula>
    </cfRule>
  </conditionalFormatting>
  <conditionalFormatting sqref="BN188:BO188 BN184:BO184 BN180:BO180 BN176:BO176 BN172:BO172 BN168:BO168 BN164:BO164 BN160:BO160 BN156:BO156 BN152:BO152 BN148:BO148 BN144:BO144 BN140:BO140 BN136:BO136 BN132:BO132">
    <cfRule type="cellIs" dxfId="6880" priority="738" operator="greaterThan">
      <formula>0.05</formula>
    </cfRule>
  </conditionalFormatting>
  <conditionalFormatting sqref="BN188:BO188 BN184:BO184 BN180:BO180 BN176:BO176 BN172:BO172 BN168:BO168 BN164:BO164 BN160:BO160 BN156:BO156 BN152:BO152 BN148:BO148 BN144:BO144 BN140:BO140 BN136:BO136 BN132:BO132">
    <cfRule type="containsText" dxfId="6879" priority="737" operator="containsText" text="ABP">
      <formula>NOT(ISERROR(SEARCH("ABP",BN132)))</formula>
    </cfRule>
  </conditionalFormatting>
  <conditionalFormatting sqref="BN147:BO147">
    <cfRule type="containsText" dxfId="6878" priority="605" operator="containsText" text="Score">
      <formula>NOT(ISERROR(SEARCH("Score",BN147)))</formula>
    </cfRule>
    <cfRule type="cellIs" dxfId="6877" priority="606" operator="greaterThan">
      <formula>$O$147</formula>
    </cfRule>
    <cfRule type="cellIs" dxfId="6876" priority="607" operator="equal">
      <formula>$O$147</formula>
    </cfRule>
    <cfRule type="cellIs" dxfId="6875" priority="608" operator="lessThan">
      <formula>$O$147</formula>
    </cfRule>
  </conditionalFormatting>
  <conditionalFormatting sqref="BJ22">
    <cfRule type="cellIs" dxfId="6874" priority="564" operator="greaterThan">
      <formula>0.05</formula>
    </cfRule>
  </conditionalFormatting>
  <conditionalFormatting sqref="BJ26">
    <cfRule type="cellIs" dxfId="6873" priority="563" operator="greaterThan">
      <formula>0.05</formula>
    </cfRule>
  </conditionalFormatting>
  <conditionalFormatting sqref="BJ30">
    <cfRule type="cellIs" dxfId="6872" priority="562" operator="greaterThan">
      <formula>0.05</formula>
    </cfRule>
  </conditionalFormatting>
  <conditionalFormatting sqref="BJ34">
    <cfRule type="cellIs" dxfId="6871" priority="561" operator="greaterThan">
      <formula>0.05</formula>
    </cfRule>
  </conditionalFormatting>
  <conditionalFormatting sqref="BJ38">
    <cfRule type="cellIs" dxfId="6870" priority="560" operator="greaterThan">
      <formula>0.05</formula>
    </cfRule>
  </conditionalFormatting>
  <conditionalFormatting sqref="BJ18">
    <cfRule type="cellIs" dxfId="6869" priority="559" operator="greaterThan">
      <formula>0.05</formula>
    </cfRule>
  </conditionalFormatting>
  <conditionalFormatting sqref="BJ125 BJ121 BJ117 BJ113 BJ109 BJ105 BJ101 BJ97 BJ93 BJ89 BJ85 BJ81 BJ77 BJ73 BJ66 BJ62 BJ58 BJ54 BJ50 BJ46 BJ42">
    <cfRule type="cellIs" dxfId="6868" priority="558" operator="greaterThan">
      <formula>0.05</formula>
    </cfRule>
  </conditionalFormatting>
  <conditionalFormatting sqref="BJ18">
    <cfRule type="cellIs" dxfId="6867" priority="557" operator="between">
      <formula>0.5</formula>
      <formula>100</formula>
    </cfRule>
  </conditionalFormatting>
  <conditionalFormatting sqref="BJ38 BJ30 BJ26 BJ125 BJ121 BJ117 BJ113 BJ109 BJ105 BJ101 BJ97 BJ93 BJ89 BJ85 BJ81 BJ77 BJ73 BJ66 BJ62 BJ58 BJ54 BJ50 BJ46 BJ42 BJ34 BJ22">
    <cfRule type="containsText" dxfId="6866" priority="556" operator="containsText" text="ABP">
      <formula>NOT(ISERROR(SEARCH("ABP",BJ22)))</formula>
    </cfRule>
  </conditionalFormatting>
  <conditionalFormatting sqref="BJ18">
    <cfRule type="containsText" dxfId="6865" priority="555" operator="containsText" text="ABP">
      <formula>NOT(ISERROR(SEARCH("ABP",BJ18)))</formula>
    </cfRule>
  </conditionalFormatting>
  <conditionalFormatting sqref="BJ188 BJ184 BJ180 BJ176 BJ172 BJ168 BJ164 BJ160 BJ156 BJ152 BJ148 BJ144 BJ140 BJ136 BJ132">
    <cfRule type="cellIs" dxfId="6864" priority="550" operator="greaterThan">
      <formula>0.05</formula>
    </cfRule>
  </conditionalFormatting>
  <conditionalFormatting sqref="BJ188 BJ184 BJ180 BJ176 BJ172 BJ168 BJ164 BJ160 BJ156 BJ152 BJ148 BJ144 BJ140 BJ136 BJ132">
    <cfRule type="containsText" dxfId="6863" priority="549" operator="containsText" text="ABP">
      <formula>NOT(ISERROR(SEARCH("ABP",BJ132)))</formula>
    </cfRule>
  </conditionalFormatting>
  <conditionalFormatting sqref="BJ147">
    <cfRule type="containsText" dxfId="6862" priority="417" operator="containsText" text="Score">
      <formula>NOT(ISERROR(SEARCH("Score",BJ147)))</formula>
    </cfRule>
    <cfRule type="cellIs" dxfId="6861" priority="418" operator="greaterThan">
      <formula>$O$147</formula>
    </cfRule>
    <cfRule type="cellIs" dxfId="6860" priority="419" operator="equal">
      <formula>$O$147</formula>
    </cfRule>
    <cfRule type="cellIs" dxfId="6859" priority="420" operator="lessThan">
      <formula>$O$147</formula>
    </cfRule>
  </conditionalFormatting>
  <conditionalFormatting sqref="BP147:BQ147">
    <cfRule type="containsText" dxfId="6858" priority="297" operator="containsText" text="Score">
      <formula>NOT(ISERROR(SEARCH("Score",BP147)))</formula>
    </cfRule>
    <cfRule type="cellIs" dxfId="6857" priority="298" operator="greaterThan">
      <formula>$O$147</formula>
    </cfRule>
    <cfRule type="cellIs" dxfId="6856" priority="299" operator="equal">
      <formula>$O$147</formula>
    </cfRule>
    <cfRule type="cellIs" dxfId="6855" priority="300" operator="lessThan">
      <formula>$O$147</formula>
    </cfRule>
  </conditionalFormatting>
  <conditionalFormatting sqref="BP22:BQ22">
    <cfRule type="cellIs" dxfId="6854" priority="256" operator="greaterThan">
      <formula>0.05</formula>
    </cfRule>
  </conditionalFormatting>
  <conditionalFormatting sqref="BP26:BQ26">
    <cfRule type="cellIs" dxfId="6853" priority="255" operator="greaterThan">
      <formula>0.05</formula>
    </cfRule>
  </conditionalFormatting>
  <conditionalFormatting sqref="BP30:BQ30">
    <cfRule type="cellIs" dxfId="6852" priority="254" operator="greaterThan">
      <formula>0.05</formula>
    </cfRule>
  </conditionalFormatting>
  <conditionalFormatting sqref="BP34:BQ34">
    <cfRule type="cellIs" dxfId="6851" priority="253" operator="greaterThan">
      <formula>0.05</formula>
    </cfRule>
  </conditionalFormatting>
  <conditionalFormatting sqref="BP38:BQ38">
    <cfRule type="cellIs" dxfId="6850" priority="252" operator="greaterThan">
      <formula>0.05</formula>
    </cfRule>
  </conditionalFormatting>
  <conditionalFormatting sqref="BP18:BQ18">
    <cfRule type="cellIs" dxfId="6849" priority="251" operator="greaterThan">
      <formula>0.05</formula>
    </cfRule>
  </conditionalFormatting>
  <conditionalFormatting sqref="BP125:BQ125 BP121:BQ121 BP117:BQ117 BP113:BQ113 BP109:BQ109 BP105:BQ105 BP101:BQ101 BP97:BQ97 BP93:BQ93 BP89:BQ89 BP85:BQ85 BP81:BQ81 BP77:BQ77 BP73:BQ73 BP66:BQ66 BP62:BQ62 BP58:BQ58 BP54:BQ54 BP50:BQ50 BP46:BQ46 BP42:BQ42">
    <cfRule type="cellIs" dxfId="6848" priority="250" operator="greaterThan">
      <formula>0.05</formula>
    </cfRule>
  </conditionalFormatting>
  <conditionalFormatting sqref="BP18:BQ18">
    <cfRule type="cellIs" dxfId="6847" priority="249" operator="between">
      <formula>0.5</formula>
      <formula>100</formula>
    </cfRule>
  </conditionalFormatting>
  <conditionalFormatting sqref="BP38:BQ38 BP30:BQ30 BP26:BQ26 BP125:BQ125 BP121:BQ121 BP117:BQ117 BP113:BQ113 BP109:BQ109 BP105:BQ105 BP101:BQ101 BP97:BQ97 BP93:BQ93 BP89:BQ89 BP85:BQ85 BP81:BQ81 BP77:BQ77 BP73:BQ73 BP66:BQ66 BP62:BQ62 BP58:BQ58 BP54:BQ54 BP50:BQ50 BP46:BQ46 BP42:BQ42 BP34:BQ34 BP22:BQ22">
    <cfRule type="containsText" dxfId="6846" priority="248" operator="containsText" text="ABP">
      <formula>NOT(ISERROR(SEARCH("ABP",BP22)))</formula>
    </cfRule>
  </conditionalFormatting>
  <conditionalFormatting sqref="BP18:BQ18">
    <cfRule type="containsText" dxfId="6845" priority="247" operator="containsText" text="ABP">
      <formula>NOT(ISERROR(SEARCH("ABP",BP18)))</formula>
    </cfRule>
  </conditionalFormatting>
  <conditionalFormatting sqref="BP188:BQ188 BP184:BQ184 BP180:BQ180 BP176:BQ176 BP172:BQ172 BP168:BQ168 BP164:BQ164 BP160:BQ160 BP156:BQ156 BP152:BQ152 BP148:BQ148 BP144:BQ144 BP140:BQ140 BP136:BQ136 BP132:BQ132">
    <cfRule type="cellIs" dxfId="6844" priority="242" operator="greaterThan">
      <formula>0.05</formula>
    </cfRule>
  </conditionalFormatting>
  <conditionalFormatting sqref="BP188:BQ188 BP184:BQ184 BP180:BQ180 BP176:BQ176 BP172:BQ172 BP168:BQ168 BP164:BQ164 BP160:BQ160 BP156:BQ156 BP152:BQ152 BP148:BQ148 BP144:BQ144 BP140:BQ140 BP136:BQ136 BP132:BQ132">
    <cfRule type="containsText" dxfId="6843" priority="241" operator="containsText" text="ABP">
      <formula>NOT(ISERROR(SEARCH("ABP",BP132)))</formula>
    </cfRule>
  </conditionalFormatting>
  <conditionalFormatting sqref="BR147:BS147">
    <cfRule type="containsText" dxfId="6842" priority="117" operator="containsText" text="Score">
      <formula>NOT(ISERROR(SEARCH("Score",BR147)))</formula>
    </cfRule>
    <cfRule type="cellIs" dxfId="6841" priority="118" operator="greaterThan">
      <formula>$O$147</formula>
    </cfRule>
    <cfRule type="cellIs" dxfId="6840" priority="119" operator="equal">
      <formula>$O$147</formula>
    </cfRule>
    <cfRule type="cellIs" dxfId="6839" priority="120" operator="lessThan">
      <formula>$O$147</formula>
    </cfRule>
  </conditionalFormatting>
  <conditionalFormatting sqref="BR22:BS22">
    <cfRule type="cellIs" dxfId="6838" priority="76" operator="greaterThan">
      <formula>0.05</formula>
    </cfRule>
  </conditionalFormatting>
  <conditionalFormatting sqref="BR26:BS26">
    <cfRule type="cellIs" dxfId="6837" priority="75" operator="greaterThan">
      <formula>0.05</formula>
    </cfRule>
  </conditionalFormatting>
  <conditionalFormatting sqref="BR30:BS30">
    <cfRule type="cellIs" dxfId="6836" priority="74" operator="greaterThan">
      <formula>0.05</formula>
    </cfRule>
  </conditionalFormatting>
  <conditionalFormatting sqref="BR34:BS34">
    <cfRule type="cellIs" dxfId="6835" priority="73" operator="greaterThan">
      <formula>0.05</formula>
    </cfRule>
  </conditionalFormatting>
  <conditionalFormatting sqref="BR38:BS38">
    <cfRule type="cellIs" dxfId="6834" priority="72" operator="greaterThan">
      <formula>0.05</formula>
    </cfRule>
  </conditionalFormatting>
  <conditionalFormatting sqref="BR18:BS18">
    <cfRule type="cellIs" dxfId="6833" priority="71" operator="greaterThan">
      <formula>0.05</formula>
    </cfRule>
  </conditionalFormatting>
  <conditionalFormatting sqref="BR125:BS125 BR121:BS121 BR117:BS117 BR113:BS113 BR109:BS109 BR105:BS105 BR101:BS101 BR97:BS97 BR93:BS93 BR89:BS89 BR85:BS85 BR81:BS81 BR77:BS77 BR73:BS73 BR66:BS66 BR62:BS62 BR58:BS58 BR54:BS54 BR50:BS50 BR46:BS46 BR42:BS42">
    <cfRule type="cellIs" dxfId="6832" priority="70" operator="greaterThan">
      <formula>0.05</formula>
    </cfRule>
  </conditionalFormatting>
  <conditionalFormatting sqref="BR18:BS18">
    <cfRule type="cellIs" dxfId="6831" priority="69" operator="between">
      <formula>0.5</formula>
      <formula>100</formula>
    </cfRule>
  </conditionalFormatting>
  <conditionalFormatting sqref="BR38:BS38 BR30:BS30 BR26:BS26 BR125:BS125 BR121:BS121 BR117:BS117 BR113:BS113 BR109:BS109 BR105:BS105 BR101:BS101 BR97:BS97 BR93:BS93 BR89:BS89 BR85:BS85 BR81:BS81 BR77:BS77 BR73:BS73 BR66:BS66 BR62:BS62 BR58:BS58 BR54:BS54 BR50:BS50 BR46:BS46 BR42:BS42 BR34:BS34 BR22:BS22">
    <cfRule type="containsText" dxfId="6830" priority="68" operator="containsText" text="ABP">
      <formula>NOT(ISERROR(SEARCH("ABP",BR22)))</formula>
    </cfRule>
  </conditionalFormatting>
  <conditionalFormatting sqref="BR18:BS18">
    <cfRule type="containsText" dxfId="6829" priority="67" operator="containsText" text="ABP">
      <formula>NOT(ISERROR(SEARCH("ABP",BR18)))</formula>
    </cfRule>
  </conditionalFormatting>
  <conditionalFormatting sqref="BR188:BS188 BR184:BS184 BR180:BS180 BR176:BS176 BR172:BS172 BR168:BS168 BR164:BS164 BR160:BS160 BR156:BS156 BR152:BS152 BR148:BS148 BR144:BS144 BR140:BS140 BR136:BS136 BR132:BS132">
    <cfRule type="cellIs" dxfId="6828" priority="62" operator="greaterThan">
      <formula>0.05</formula>
    </cfRule>
  </conditionalFormatting>
  <conditionalFormatting sqref="BR188:BS188 BR184:BS184 BR180:BS180 BR176:BS176 BR172:BS172 BR168:BS168 BR164:BS164 BR160:BS160 BR156:BS156 BR152:BS152 BR148:BS148 BR144:BS144 BR140:BS140 BR136:BS136 BR132:BS132">
    <cfRule type="containsText" dxfId="6827" priority="61" operator="containsText" text="ABP">
      <formula>NOT(ISERROR(SEARCH("ABP",BR132)))</formula>
    </cfRule>
  </conditionalFormatting>
  <conditionalFormatting sqref="AL25:CJ25">
    <cfRule type="containsText" dxfId="6826" priority="13" operator="containsText" text="Score">
      <formula>NOT(ISERROR(SEARCH("Score",AL25)))</formula>
    </cfRule>
    <cfRule type="cellIs" dxfId="6825" priority="14" operator="greaterThan">
      <formula>$O$25</formula>
    </cfRule>
    <cfRule type="cellIs" dxfId="6824" priority="15" operator="equal">
      <formula>$O$25</formula>
    </cfRule>
    <cfRule type="cellIs" dxfId="6823" priority="16" operator="lessThan">
      <formula>$O$25</formula>
    </cfRule>
  </conditionalFormatting>
  <conditionalFormatting sqref="AL37:CJ37">
    <cfRule type="containsText" dxfId="6822" priority="5" operator="containsText" text="Score">
      <formula>NOT(ISERROR(SEARCH("Score",AL37)))</formula>
    </cfRule>
    <cfRule type="cellIs" dxfId="6821" priority="6" operator="greaterThan">
      <formula>$O$37</formula>
    </cfRule>
    <cfRule type="cellIs" dxfId="6820" priority="7" operator="equal">
      <formula>$O$37</formula>
    </cfRule>
    <cfRule type="cellIs" dxfId="6819" priority="8" operator="lessThan">
      <formula>$O$37</formula>
    </cfRule>
  </conditionalFormatting>
  <conditionalFormatting sqref="AL29:CJ29">
    <cfRule type="containsText" dxfId="6818" priority="1" operator="containsText" text="Score">
      <formula>NOT(ISERROR(SEARCH("Score",AL29)))</formula>
    </cfRule>
    <cfRule type="cellIs" dxfId="6817" priority="2" operator="greaterThan">
      <formula>$O$29</formula>
    </cfRule>
    <cfRule type="cellIs" dxfId="6816" priority="3" operator="equal">
      <formula>$O$29</formula>
    </cfRule>
    <cfRule type="cellIs" dxfId="6815" priority="4" operator="lessThan">
      <formula>$O$29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242"/>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0" max="90" width="1.7265625" customWidth="1"/>
    <col min="91" max="91" width="16.54296875" bestFit="1" customWidth="1"/>
    <col min="92" max="92" width="7.54296875" style="1" bestFit="1" customWidth="1"/>
    <col min="93" max="93" width="2.453125" customWidth="1"/>
  </cols>
  <sheetData>
    <row r="1" spans="1:93" ht="18.5" x14ac:dyDescent="0.45">
      <c r="A1" s="10" t="s">
        <v>58</v>
      </c>
    </row>
    <row r="2" spans="1:93" ht="18.5" x14ac:dyDescent="0.45">
      <c r="A2" s="10" t="s">
        <v>101</v>
      </c>
    </row>
    <row r="3" spans="1:93" x14ac:dyDescent="0.35">
      <c r="A3" s="2" t="s">
        <v>60</v>
      </c>
      <c r="Q3" s="4" t="str">
        <f>IFERROR(AVERAGEIF(K3:O3,"&gt;0"),"")</f>
        <v/>
      </c>
      <c r="AF3" t="s">
        <v>52</v>
      </c>
    </row>
    <row r="4" spans="1:93" x14ac:dyDescent="0.35">
      <c r="A4" s="343" t="str">
        <f>'Ranking for Publication'!A2</f>
        <v>Dec. 8, 2023</v>
      </c>
      <c r="Q4" s="4"/>
      <c r="AF4" t="s">
        <v>53</v>
      </c>
      <c r="AG4" t="s">
        <v>213</v>
      </c>
      <c r="CK4" s="1"/>
      <c r="CN4"/>
    </row>
    <row r="5" spans="1:93" x14ac:dyDescent="0.35">
      <c r="AB5" s="1"/>
      <c r="AC5"/>
      <c r="AF5" t="s">
        <v>54</v>
      </c>
      <c r="CM5" s="1"/>
      <c r="CN5"/>
    </row>
    <row r="6" spans="1:93" x14ac:dyDescent="0.35">
      <c r="A6" s="344" t="s">
        <v>102</v>
      </c>
      <c r="B6" s="344"/>
      <c r="C6" s="344"/>
      <c r="D6" s="344"/>
      <c r="E6" s="344"/>
      <c r="F6" s="344"/>
      <c r="G6" s="344"/>
      <c r="I6" s="160">
        <v>588</v>
      </c>
      <c r="AF6" t="s">
        <v>97</v>
      </c>
    </row>
    <row r="7" spans="1:93" x14ac:dyDescent="0.35">
      <c r="A7" s="345" t="s">
        <v>103</v>
      </c>
      <c r="B7" s="345"/>
      <c r="C7" s="345"/>
      <c r="D7" s="345"/>
      <c r="E7" s="345"/>
      <c r="F7" s="345"/>
      <c r="G7" s="345"/>
      <c r="I7" s="161">
        <v>584</v>
      </c>
      <c r="AF7" t="s">
        <v>98</v>
      </c>
    </row>
    <row r="8" spans="1:93" x14ac:dyDescent="0.35">
      <c r="A8" s="346" t="s">
        <v>104</v>
      </c>
      <c r="B8" s="346"/>
      <c r="C8" s="346"/>
      <c r="D8" s="346"/>
      <c r="E8" s="346"/>
      <c r="F8" s="346"/>
      <c r="G8" s="346"/>
      <c r="I8" s="268">
        <v>580</v>
      </c>
      <c r="AF8" t="s">
        <v>96</v>
      </c>
    </row>
    <row r="9" spans="1:93" ht="15" thickBot="1" x14ac:dyDescent="0.4"/>
    <row r="10" spans="1:93" ht="18.5" x14ac:dyDescent="0.45">
      <c r="B10" s="67"/>
      <c r="C10" s="68"/>
      <c r="D10" s="353" t="s">
        <v>94</v>
      </c>
      <c r="E10" s="353"/>
      <c r="F10" s="353"/>
      <c r="G10" s="353"/>
      <c r="H10" s="353"/>
      <c r="I10" s="353"/>
      <c r="J10" s="353"/>
      <c r="K10" s="353"/>
      <c r="L10" s="353"/>
      <c r="M10" s="353"/>
      <c r="N10" s="353"/>
      <c r="O10" s="353"/>
      <c r="P10" s="353"/>
      <c r="Q10" s="353"/>
      <c r="R10" s="353"/>
      <c r="S10" s="353"/>
      <c r="T10" s="353"/>
      <c r="U10" s="353"/>
      <c r="V10" s="353"/>
      <c r="W10" s="353"/>
      <c r="X10" s="353"/>
      <c r="Y10" s="69"/>
      <c r="Z10" s="70"/>
      <c r="AB10" s="79"/>
      <c r="AC10" s="90" t="s">
        <v>92</v>
      </c>
      <c r="AD10" s="90"/>
      <c r="AE10" s="90"/>
      <c r="AF10" s="90"/>
      <c r="AG10" s="90"/>
      <c r="AH10" s="90"/>
      <c r="AI10" s="80"/>
      <c r="AJ10" s="80"/>
      <c r="AK10" s="80"/>
      <c r="AL10" s="80"/>
      <c r="AM10" s="90"/>
      <c r="AN10" s="90"/>
      <c r="AO10" s="90"/>
      <c r="AP10" s="90"/>
      <c r="AQ10" s="80"/>
      <c r="AR10" s="80"/>
      <c r="AS10" s="80"/>
      <c r="AT10" s="80"/>
      <c r="AU10" s="80"/>
      <c r="AV10" s="349" t="s">
        <v>93</v>
      </c>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81"/>
    </row>
    <row r="11" spans="1:93"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52"/>
      <c r="CO11" s="88"/>
    </row>
    <row r="12" spans="1:93" ht="19" thickBot="1" x14ac:dyDescent="0.5">
      <c r="B12" s="71"/>
      <c r="C12" s="45"/>
      <c r="D12" s="350" t="s">
        <v>57</v>
      </c>
      <c r="E12" s="351"/>
      <c r="F12" s="351"/>
      <c r="G12" s="351"/>
      <c r="H12" s="351"/>
      <c r="I12" s="351"/>
      <c r="J12" s="351"/>
      <c r="K12" s="351"/>
      <c r="L12" s="351"/>
      <c r="M12" s="351"/>
      <c r="N12" s="351"/>
      <c r="O12" s="351"/>
      <c r="P12" s="351"/>
      <c r="Q12" s="351"/>
      <c r="R12" s="351"/>
      <c r="S12" s="351"/>
      <c r="T12" s="351"/>
      <c r="U12" s="351"/>
      <c r="V12" s="351"/>
      <c r="W12" s="351"/>
      <c r="X12" s="352"/>
      <c r="Y12" s="78"/>
      <c r="Z12" s="73"/>
      <c r="AB12" s="82"/>
      <c r="AC12" s="45"/>
      <c r="AF12" s="348" t="s">
        <v>9</v>
      </c>
      <c r="AG12" s="348"/>
      <c r="AH12" s="348"/>
      <c r="AI12" s="348"/>
      <c r="AJ12" s="348"/>
      <c r="AL12" s="63" t="s">
        <v>56</v>
      </c>
      <c r="CN12" s="46"/>
      <c r="CO12" s="88"/>
    </row>
    <row r="13" spans="1:93"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t="s">
        <v>17</v>
      </c>
      <c r="CG13" s="3" t="s">
        <v>17</v>
      </c>
      <c r="CH13" s="3" t="s">
        <v>17</v>
      </c>
      <c r="CI13" s="3" t="s">
        <v>17</v>
      </c>
      <c r="CJ13" s="3" t="s">
        <v>17</v>
      </c>
      <c r="CK13" s="3" t="s">
        <v>17</v>
      </c>
      <c r="CN13" s="66"/>
      <c r="CO13" s="89"/>
    </row>
    <row r="14" spans="1:93" s="3" customFormat="1" x14ac:dyDescent="0.35">
      <c r="B14" s="74"/>
      <c r="C14" s="326" t="s">
        <v>0</v>
      </c>
      <c r="F14" s="3" t="s">
        <v>2</v>
      </c>
      <c r="G14" s="3" t="s">
        <v>1</v>
      </c>
      <c r="I14" s="3" t="s">
        <v>13</v>
      </c>
      <c r="K14" s="347" t="s">
        <v>36</v>
      </c>
      <c r="L14" s="347"/>
      <c r="M14" s="347"/>
      <c r="N14" s="347"/>
      <c r="O14" s="347"/>
      <c r="Q14" s="3" t="s">
        <v>7</v>
      </c>
      <c r="R14" s="3" t="s">
        <v>8</v>
      </c>
      <c r="U14" s="3" t="s">
        <v>4</v>
      </c>
      <c r="Y14" s="66"/>
      <c r="Z14" s="75"/>
      <c r="AB14" s="83"/>
      <c r="AC14" s="58" t="s">
        <v>0</v>
      </c>
      <c r="AF14" s="3" t="s">
        <v>11</v>
      </c>
      <c r="AG14" s="3" t="s">
        <v>51</v>
      </c>
      <c r="AH14" s="3" t="s">
        <v>4</v>
      </c>
      <c r="AI14" s="3" t="s">
        <v>15</v>
      </c>
      <c r="AJ14" s="3" t="s">
        <v>7</v>
      </c>
      <c r="AM14" s="3" t="s">
        <v>218</v>
      </c>
      <c r="AN14" s="3" t="s">
        <v>218</v>
      </c>
      <c r="AO14" s="3" t="s">
        <v>223</v>
      </c>
      <c r="AP14" s="3" t="s">
        <v>223</v>
      </c>
      <c r="AQ14" s="3" t="s">
        <v>223</v>
      </c>
      <c r="AR14" s="3" t="s">
        <v>223</v>
      </c>
      <c r="AS14" s="3" t="s">
        <v>223</v>
      </c>
      <c r="AT14" s="3" t="s">
        <v>223</v>
      </c>
      <c r="AU14" s="3" t="s">
        <v>223</v>
      </c>
      <c r="AV14" s="3" t="s">
        <v>240</v>
      </c>
      <c r="AW14" s="3" t="s">
        <v>242</v>
      </c>
      <c r="AX14" s="3" t="s">
        <v>242</v>
      </c>
      <c r="AY14" s="3" t="s">
        <v>255</v>
      </c>
      <c r="AZ14" s="3" t="s">
        <v>255</v>
      </c>
      <c r="BA14" s="3" t="s">
        <v>255</v>
      </c>
      <c r="BB14" s="3" t="s">
        <v>255</v>
      </c>
      <c r="BC14" s="3" t="s">
        <v>255</v>
      </c>
      <c r="BD14" s="3" t="s">
        <v>188</v>
      </c>
      <c r="BE14" s="3" t="s">
        <v>188</v>
      </c>
      <c r="BF14" s="3" t="s">
        <v>188</v>
      </c>
      <c r="BG14" s="3" t="s">
        <v>188</v>
      </c>
      <c r="BH14" s="3" t="s">
        <v>188</v>
      </c>
      <c r="BI14" s="3" t="s">
        <v>188</v>
      </c>
      <c r="BJ14" s="3" t="s">
        <v>188</v>
      </c>
      <c r="BK14" s="3" t="s">
        <v>188</v>
      </c>
      <c r="BL14" s="3" t="s">
        <v>193</v>
      </c>
      <c r="BM14" s="3" t="s">
        <v>193</v>
      </c>
      <c r="BN14" s="3" t="s">
        <v>193</v>
      </c>
      <c r="BO14" s="3" t="s">
        <v>210</v>
      </c>
      <c r="BP14" s="3" t="s">
        <v>210</v>
      </c>
      <c r="BQ14" s="3" t="s">
        <v>210</v>
      </c>
      <c r="BR14" s="3" t="s">
        <v>210</v>
      </c>
      <c r="BS14" s="3" t="s">
        <v>210</v>
      </c>
      <c r="BT14" s="3" t="s">
        <v>18</v>
      </c>
      <c r="BU14" s="3" t="s">
        <v>18</v>
      </c>
      <c r="BV14" s="3" t="s">
        <v>292</v>
      </c>
      <c r="BW14" s="3" t="s">
        <v>298</v>
      </c>
      <c r="BX14" s="3" t="s">
        <v>295</v>
      </c>
      <c r="BY14" s="3" t="s">
        <v>295</v>
      </c>
      <c r="BZ14" s="3" t="s">
        <v>295</v>
      </c>
      <c r="CA14" s="3" t="s">
        <v>295</v>
      </c>
      <c r="CB14" s="3" t="s">
        <v>312</v>
      </c>
      <c r="CC14" s="3" t="s">
        <v>312</v>
      </c>
      <c r="CD14" s="3" t="s">
        <v>312</v>
      </c>
      <c r="CE14" s="3" t="s">
        <v>312</v>
      </c>
      <c r="CF14" s="3" t="s">
        <v>19</v>
      </c>
      <c r="CG14" s="3" t="s">
        <v>19</v>
      </c>
      <c r="CH14" s="3" t="s">
        <v>19</v>
      </c>
      <c r="CI14" s="3" t="s">
        <v>19</v>
      </c>
      <c r="CJ14" s="3" t="s">
        <v>19</v>
      </c>
      <c r="CK14" s="3" t="s">
        <v>19</v>
      </c>
      <c r="CN14" s="66" t="s">
        <v>0</v>
      </c>
      <c r="CO14" s="89"/>
    </row>
    <row r="15" spans="1:93"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217</v>
      </c>
      <c r="AN15" s="41" t="s">
        <v>215</v>
      </c>
      <c r="AO15" s="41" t="s">
        <v>225</v>
      </c>
      <c r="AP15" s="41" t="s">
        <v>226</v>
      </c>
      <c r="AQ15" s="41" t="s">
        <v>227</v>
      </c>
      <c r="AR15" s="41" t="s">
        <v>228</v>
      </c>
      <c r="AS15" s="41" t="s">
        <v>229</v>
      </c>
      <c r="AT15" s="41" t="s">
        <v>230</v>
      </c>
      <c r="AU15" s="41" t="s">
        <v>231</v>
      </c>
      <c r="AV15" s="41" t="s">
        <v>241</v>
      </c>
      <c r="AW15" s="41" t="s">
        <v>248</v>
      </c>
      <c r="AX15" s="41" t="s">
        <v>250</v>
      </c>
      <c r="AY15" s="41" t="s">
        <v>257</v>
      </c>
      <c r="AZ15" s="41" t="s">
        <v>257</v>
      </c>
      <c r="BA15" s="41" t="s">
        <v>270</v>
      </c>
      <c r="BB15" s="41" t="s">
        <v>270</v>
      </c>
      <c r="BC15" s="41" t="s">
        <v>272</v>
      </c>
      <c r="BD15" s="41" t="s">
        <v>317</v>
      </c>
      <c r="BE15" s="41" t="s">
        <v>316</v>
      </c>
      <c r="BF15" s="41" t="s">
        <v>275</v>
      </c>
      <c r="BG15" s="41" t="s">
        <v>276</v>
      </c>
      <c r="BH15" s="41" t="s">
        <v>277</v>
      </c>
      <c r="BI15" s="41" t="s">
        <v>278</v>
      </c>
      <c r="BJ15" s="41" t="s">
        <v>278</v>
      </c>
      <c r="BK15" s="41" t="s">
        <v>278</v>
      </c>
      <c r="BL15" s="41" t="s">
        <v>282</v>
      </c>
      <c r="BM15" s="41" t="s">
        <v>280</v>
      </c>
      <c r="BN15" s="41" t="s">
        <v>280</v>
      </c>
      <c r="BO15" s="41" t="s">
        <v>285</v>
      </c>
      <c r="BP15" s="41" t="s">
        <v>285</v>
      </c>
      <c r="BQ15" s="41" t="s">
        <v>286</v>
      </c>
      <c r="BR15" s="41" t="s">
        <v>286</v>
      </c>
      <c r="BS15" s="41" t="s">
        <v>290</v>
      </c>
      <c r="BT15" s="41" t="s">
        <v>276</v>
      </c>
      <c r="BU15" s="41" t="s">
        <v>277</v>
      </c>
      <c r="BV15" s="41" t="s">
        <v>278</v>
      </c>
      <c r="BW15" s="41" t="s">
        <v>300</v>
      </c>
      <c r="BX15" s="41" t="s">
        <v>296</v>
      </c>
      <c r="BY15" s="41" t="s">
        <v>296</v>
      </c>
      <c r="BZ15" s="41" t="s">
        <v>308</v>
      </c>
      <c r="CA15" s="41" t="s">
        <v>307</v>
      </c>
      <c r="CB15" s="41" t="s">
        <v>313</v>
      </c>
      <c r="CC15" s="41" t="s">
        <v>278</v>
      </c>
      <c r="CD15" s="41" t="s">
        <v>278</v>
      </c>
      <c r="CE15" s="41" t="s">
        <v>321</v>
      </c>
      <c r="CF15" s="41" t="s">
        <v>326</v>
      </c>
      <c r="CG15" s="41" t="s">
        <v>327</v>
      </c>
      <c r="CH15" s="41" t="s">
        <v>328</v>
      </c>
      <c r="CI15" s="41" t="s">
        <v>329</v>
      </c>
      <c r="CJ15" s="41" t="s">
        <v>330</v>
      </c>
      <c r="CK15" s="41" t="s">
        <v>331</v>
      </c>
      <c r="CM15" s="3" t="s">
        <v>34</v>
      </c>
      <c r="CN15" s="66" t="s">
        <v>35</v>
      </c>
      <c r="CO15" s="89"/>
    </row>
    <row r="16" spans="1:93"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2"/>
      <c r="CM16" s="149"/>
      <c r="CN16" s="66"/>
      <c r="CO16" s="89"/>
    </row>
    <row r="17" spans="2:93" x14ac:dyDescent="0.35">
      <c r="B17" s="71"/>
      <c r="C17" s="327">
        <f t="shared" ref="C17:D17" si="0">IF(AC17="Athlete Name","",AC17)</f>
        <v>1</v>
      </c>
      <c r="D17" s="47" t="str">
        <f t="shared" si="0"/>
        <v>Sagen Maddalena</v>
      </c>
      <c r="E17" s="60"/>
      <c r="F17" s="1">
        <f>IF(COUNT(AL17:CK17)=0,"", COUNT(AL17:CK17))</f>
        <v>21</v>
      </c>
      <c r="G17" s="46">
        <f t="shared" ref="G17" si="1">_xlfn.IFS(F17="","",F17=1,1,F17=2,2,F17=3,3,F17=4,4,F17=5,5,F17&gt;5,5)</f>
        <v>5</v>
      </c>
      <c r="I17" s="61"/>
      <c r="J17" s="108" t="s">
        <v>7</v>
      </c>
      <c r="K17" s="45">
        <f>IFERROR(LARGE((AL17:CK17),1),"")</f>
        <v>598</v>
      </c>
      <c r="L17" s="1">
        <f>IFERROR(LARGE((AL17:CK17),2),"")</f>
        <v>596</v>
      </c>
      <c r="M17" s="1">
        <f>IFERROR(LARGE((AL17:CK17),3),"")</f>
        <v>594</v>
      </c>
      <c r="N17" s="1">
        <f>IFERROR(LARGE((AL17:CK17),4),"")</f>
        <v>594</v>
      </c>
      <c r="O17" s="46">
        <f>IFERROR(LARGE((AL17:CK17),5),"")</f>
        <v>593</v>
      </c>
      <c r="P17" s="1"/>
      <c r="Q17" s="56">
        <f t="shared" ref="Q17" si="2">IFERROR(AVERAGEIF(K17:O17,"&gt;0"),"")</f>
        <v>595</v>
      </c>
      <c r="R17" s="57">
        <f t="shared" ref="R17" si="3">IF(SUM(AF18:AJ18,K18:O18)=0,"",SUM(AF18:AJ18,K18:O18))</f>
        <v>1</v>
      </c>
      <c r="T17" s="5">
        <f>IF(U17="","",1)</f>
        <v>1</v>
      </c>
      <c r="U17" s="4">
        <f>IF(SUM(Q17:R17)=0,"",SUM(Q17:R17))</f>
        <v>596</v>
      </c>
      <c r="V17" s="6">
        <f>IF(U17="","",1)</f>
        <v>1</v>
      </c>
      <c r="X17" s="60" t="str">
        <f>IF(AD17="Athlete Name","",AD17)</f>
        <v>Sagen Maddalena</v>
      </c>
      <c r="Y17" s="46"/>
      <c r="Z17" s="76"/>
      <c r="AB17" s="82"/>
      <c r="AC17" s="45">
        <v>1</v>
      </c>
      <c r="AD17" s="60" t="s">
        <v>156</v>
      </c>
      <c r="AF17" s="45"/>
      <c r="AG17" s="1"/>
      <c r="AH17" s="1"/>
      <c r="AI17" s="1"/>
      <c r="AJ17" s="46"/>
      <c r="AK17" s="119"/>
      <c r="AL17" s="62" t="s">
        <v>7</v>
      </c>
      <c r="AM17" s="62" t="s">
        <v>7</v>
      </c>
      <c r="AN17" s="62" t="s">
        <v>7</v>
      </c>
      <c r="AO17" s="62">
        <v>598</v>
      </c>
      <c r="AP17" s="62">
        <v>594</v>
      </c>
      <c r="AQ17" s="62">
        <v>593</v>
      </c>
      <c r="AR17" s="62">
        <v>593</v>
      </c>
      <c r="AS17" s="62">
        <v>591</v>
      </c>
      <c r="AT17" s="62">
        <v>588</v>
      </c>
      <c r="AU17" s="62" t="s">
        <v>7</v>
      </c>
      <c r="AV17" s="62" t="s">
        <v>7</v>
      </c>
      <c r="AW17" s="62" t="s">
        <v>7</v>
      </c>
      <c r="AX17" s="62">
        <v>588</v>
      </c>
      <c r="AY17" s="62" t="s">
        <v>7</v>
      </c>
      <c r="AZ17" s="62" t="s">
        <v>7</v>
      </c>
      <c r="BA17" s="62">
        <v>578</v>
      </c>
      <c r="BB17" s="62">
        <v>579</v>
      </c>
      <c r="BC17" s="62" t="s">
        <v>7</v>
      </c>
      <c r="BD17" s="62" t="s">
        <v>7</v>
      </c>
      <c r="BE17" s="62" t="s">
        <v>7</v>
      </c>
      <c r="BF17" s="62" t="s">
        <v>7</v>
      </c>
      <c r="BG17" s="62">
        <v>575</v>
      </c>
      <c r="BH17" s="62">
        <v>576</v>
      </c>
      <c r="BI17" s="62" t="s">
        <v>7</v>
      </c>
      <c r="BJ17" s="62" t="s">
        <v>7</v>
      </c>
      <c r="BK17" s="62" t="s">
        <v>7</v>
      </c>
      <c r="BL17" s="62" t="s">
        <v>7</v>
      </c>
      <c r="BM17" s="62">
        <v>588</v>
      </c>
      <c r="BN17" s="62">
        <v>590</v>
      </c>
      <c r="BO17" s="62">
        <v>591</v>
      </c>
      <c r="BP17" s="62">
        <v>589</v>
      </c>
      <c r="BQ17" s="62" t="s">
        <v>7</v>
      </c>
      <c r="BR17" s="62" t="s">
        <v>7</v>
      </c>
      <c r="BS17" s="62" t="s">
        <v>7</v>
      </c>
      <c r="BT17" s="62">
        <v>594</v>
      </c>
      <c r="BU17" s="62">
        <v>587</v>
      </c>
      <c r="BV17" s="62" t="s">
        <v>7</v>
      </c>
      <c r="BW17" s="62" t="s">
        <v>7</v>
      </c>
      <c r="BX17" s="62">
        <v>586</v>
      </c>
      <c r="BY17" s="62">
        <v>591</v>
      </c>
      <c r="BZ17" s="62" t="s">
        <v>7</v>
      </c>
      <c r="CA17" s="62">
        <v>596</v>
      </c>
      <c r="CB17" s="62">
        <v>580</v>
      </c>
      <c r="CC17" s="62" t="s">
        <v>7</v>
      </c>
      <c r="CD17" s="62" t="s">
        <v>7</v>
      </c>
      <c r="CE17" s="62" t="s">
        <v>7</v>
      </c>
      <c r="CF17" s="62" t="s">
        <v>7</v>
      </c>
      <c r="CG17" s="62" t="s">
        <v>7</v>
      </c>
      <c r="CH17" s="62" t="s">
        <v>7</v>
      </c>
      <c r="CI17" s="62" t="s">
        <v>7</v>
      </c>
      <c r="CJ17" s="62" t="s">
        <v>7</v>
      </c>
      <c r="CK17" s="62" t="s">
        <v>7</v>
      </c>
      <c r="CL17" s="117"/>
      <c r="CM17" s="60" t="str">
        <f>IF(AD17="Athlete Name","",AD17)</f>
        <v>Sagen Maddalena</v>
      </c>
      <c r="CN17" s="46">
        <v>1</v>
      </c>
      <c r="CO17" s="88"/>
    </row>
    <row r="18" spans="2:93" x14ac:dyDescent="0.35">
      <c r="B18" s="71"/>
      <c r="C18" s="327"/>
      <c r="D18" s="47"/>
      <c r="E18" s="60"/>
      <c r="G18" s="46"/>
      <c r="I18" s="61">
        <f>IF(SUM(AF18:AJ18)=0,"",SUM(AF18:AJ18))</f>
        <v>1</v>
      </c>
      <c r="J18" s="108" t="s">
        <v>12</v>
      </c>
      <c r="K18" s="45" t="str">
        <f>IFERROR(LARGE((AL18:CK18),1),"")</f>
        <v/>
      </c>
      <c r="L18" s="1" t="str">
        <f>IFERROR(LARGE((AL18:CK18),2),"")</f>
        <v/>
      </c>
      <c r="M18" s="1" t="str">
        <f>IFERROR(LARGE((AL18:CK18),3),"")</f>
        <v/>
      </c>
      <c r="N18" s="1" t="str">
        <f>IFERROR(LARGE((AL18:CK18),4),"")</f>
        <v/>
      </c>
      <c r="O18" s="46" t="str">
        <f>IFERROR(LARGE((AL18:CK18),5),"")</f>
        <v/>
      </c>
      <c r="P18" s="1"/>
      <c r="Q18" s="56"/>
      <c r="R18" s="57"/>
      <c r="T18" s="5">
        <f>IF(U17="","",1)</f>
        <v>1</v>
      </c>
      <c r="U18" s="126">
        <f>IF(U17="","",1)</f>
        <v>1</v>
      </c>
      <c r="V18" s="6">
        <f>IF(U17="","",1)</f>
        <v>1</v>
      </c>
      <c r="X18" s="60"/>
      <c r="Y18" s="46"/>
      <c r="Z18" s="76"/>
      <c r="AB18" s="82"/>
      <c r="AC18" s="45"/>
      <c r="AD18" s="60" t="s">
        <v>136</v>
      </c>
      <c r="AF18" s="45" t="s">
        <v>12</v>
      </c>
      <c r="AG18" s="1">
        <v>1</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117"/>
      <c r="CM18" s="60"/>
      <c r="CN18" s="46"/>
      <c r="CO18" s="88"/>
    </row>
    <row r="19" spans="2:93"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t="s">
        <v>136</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6"/>
      <c r="CL19" s="118"/>
      <c r="CM19" s="158"/>
      <c r="CN19" s="97"/>
      <c r="CO19" s="105"/>
    </row>
    <row r="20" spans="2:93"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2"/>
      <c r="CL20" s="117"/>
      <c r="CM20" s="134"/>
      <c r="CN20" s="46"/>
      <c r="CO20" s="88"/>
    </row>
    <row r="21" spans="2:93" ht="15" thickTop="1" x14ac:dyDescent="0.35">
      <c r="B21" s="71"/>
      <c r="C21" s="327">
        <f>IF(AC21="Athlete Name","",AC21)</f>
        <v>2</v>
      </c>
      <c r="D21" s="47" t="str">
        <f>IF(AD21="Athlete Name","",AD21)</f>
        <v>Mary Tucker</v>
      </c>
      <c r="E21" s="60"/>
      <c r="F21" s="1">
        <f>IF(COUNT(AL21:CK21)=0,"", COUNT(AL21:CK21))</f>
        <v>23</v>
      </c>
      <c r="G21" s="46">
        <f t="shared" ref="G21" si="4">_xlfn.IFS(F21="","",F21=1,1,F21=2,2,F21=3,3,F21=4,4,F21=5,5,F21&gt;5,5)</f>
        <v>5</v>
      </c>
      <c r="I21" s="61"/>
      <c r="J21" s="108" t="s">
        <v>7</v>
      </c>
      <c r="K21" s="45">
        <f>IFERROR(LARGE((AL21:CK21),1),"")</f>
        <v>595</v>
      </c>
      <c r="L21" s="1">
        <f>IFERROR(LARGE((AL21:CK21),2),"")</f>
        <v>594</v>
      </c>
      <c r="M21" s="1">
        <f>IFERROR(LARGE((AL21:CK21),3),"")</f>
        <v>592</v>
      </c>
      <c r="N21" s="1">
        <f>IFERROR(LARGE((AL21:CK21),4),"")</f>
        <v>592</v>
      </c>
      <c r="O21" s="46">
        <f>IFERROR(LARGE((AL21:CK21),5),"")</f>
        <v>591</v>
      </c>
      <c r="P21" s="1"/>
      <c r="Q21" s="56">
        <f>IFERROR(AVERAGEIF(K21:O21,"&gt;0"),"")</f>
        <v>592.79999999999995</v>
      </c>
      <c r="R21" s="57" t="str">
        <f>IF(SUM(AF22:AJ22,K22:O22)=0,"",SUM(AF22:AJ22,K22:O22))</f>
        <v/>
      </c>
      <c r="T21" s="5">
        <f>IF(U21="","",1)</f>
        <v>1</v>
      </c>
      <c r="U21" s="4">
        <f>IF(SUM(Q21:R21)=0,"",SUM(Q21:R21))</f>
        <v>592.79999999999995</v>
      </c>
      <c r="V21" s="6">
        <f>IF(U21="","",1)</f>
        <v>1</v>
      </c>
      <c r="X21" s="60" t="str">
        <f t="shared" ref="X21:X80" si="5">IF(AD21="Athlete Name","",AD21)</f>
        <v>Mary Tucker</v>
      </c>
      <c r="Y21" s="46"/>
      <c r="Z21" s="76"/>
      <c r="AB21" s="82"/>
      <c r="AC21" s="45">
        <v>2</v>
      </c>
      <c r="AD21" s="60" t="s">
        <v>154</v>
      </c>
      <c r="AF21" s="45"/>
      <c r="AG21" s="1"/>
      <c r="AH21" s="1"/>
      <c r="AI21" s="1"/>
      <c r="AJ21" s="46"/>
      <c r="AK21" s="108"/>
      <c r="AL21" s="62" t="s">
        <v>7</v>
      </c>
      <c r="AM21" s="62" t="s">
        <v>7</v>
      </c>
      <c r="AN21" s="62" t="s">
        <v>7</v>
      </c>
      <c r="AO21" s="62">
        <v>595</v>
      </c>
      <c r="AP21" s="62">
        <v>592</v>
      </c>
      <c r="AQ21" s="62">
        <v>590</v>
      </c>
      <c r="AR21" s="62">
        <v>586</v>
      </c>
      <c r="AS21" s="62">
        <v>585</v>
      </c>
      <c r="AT21" s="62">
        <v>583</v>
      </c>
      <c r="AU21" s="62">
        <v>581</v>
      </c>
      <c r="AV21" s="62" t="s">
        <v>7</v>
      </c>
      <c r="AW21" s="62" t="s">
        <v>7</v>
      </c>
      <c r="AX21" s="62">
        <v>582</v>
      </c>
      <c r="AY21" s="62" t="s">
        <v>7</v>
      </c>
      <c r="AZ21" s="62" t="s">
        <v>7</v>
      </c>
      <c r="BA21" s="62">
        <v>580</v>
      </c>
      <c r="BB21" s="62">
        <v>579</v>
      </c>
      <c r="BC21" s="62" t="s">
        <v>7</v>
      </c>
      <c r="BD21" s="62" t="s">
        <v>7</v>
      </c>
      <c r="BE21" s="62" t="s">
        <v>7</v>
      </c>
      <c r="BF21" s="62" t="s">
        <v>7</v>
      </c>
      <c r="BG21" s="62">
        <v>573</v>
      </c>
      <c r="BH21" s="62">
        <v>578</v>
      </c>
      <c r="BI21" s="62" t="s">
        <v>7</v>
      </c>
      <c r="BJ21" s="62" t="s">
        <v>7</v>
      </c>
      <c r="BK21" s="62" t="s">
        <v>7</v>
      </c>
      <c r="BL21" s="62">
        <v>589</v>
      </c>
      <c r="BM21" s="62">
        <v>584</v>
      </c>
      <c r="BN21" s="62">
        <v>588</v>
      </c>
      <c r="BO21" s="62">
        <v>585</v>
      </c>
      <c r="BP21" s="62">
        <v>594</v>
      </c>
      <c r="BQ21" s="62" t="s">
        <v>7</v>
      </c>
      <c r="BR21" s="62" t="s">
        <v>7</v>
      </c>
      <c r="BS21" s="62" t="s">
        <v>7</v>
      </c>
      <c r="BT21" s="62">
        <v>592</v>
      </c>
      <c r="BU21" s="62">
        <v>578</v>
      </c>
      <c r="BV21" s="62" t="s">
        <v>7</v>
      </c>
      <c r="BW21" s="62" t="s">
        <v>7</v>
      </c>
      <c r="BX21" s="62">
        <v>582</v>
      </c>
      <c r="BY21" s="62">
        <v>590</v>
      </c>
      <c r="BZ21" s="62" t="s">
        <v>7</v>
      </c>
      <c r="CA21" s="62">
        <v>590</v>
      </c>
      <c r="CB21" s="62" t="s">
        <v>7</v>
      </c>
      <c r="CC21" s="62" t="s">
        <v>7</v>
      </c>
      <c r="CD21" s="62" t="s">
        <v>7</v>
      </c>
      <c r="CE21" s="62">
        <v>591</v>
      </c>
      <c r="CF21" s="62" t="s">
        <v>7</v>
      </c>
      <c r="CG21" s="62" t="s">
        <v>7</v>
      </c>
      <c r="CH21" s="62" t="s">
        <v>7</v>
      </c>
      <c r="CI21" s="62" t="s">
        <v>7</v>
      </c>
      <c r="CJ21" s="62" t="s">
        <v>7</v>
      </c>
      <c r="CK21" s="62" t="s">
        <v>7</v>
      </c>
      <c r="CL21" s="117"/>
      <c r="CM21" s="60" t="str">
        <f>IF(AD21="Athlete Name","",AD21)</f>
        <v>Mary Tucker</v>
      </c>
      <c r="CN21" s="46">
        <v>2</v>
      </c>
      <c r="CO21" s="88"/>
    </row>
    <row r="22" spans="2:93" x14ac:dyDescent="0.35">
      <c r="B22" s="71"/>
      <c r="C22" s="327"/>
      <c r="D22" s="47"/>
      <c r="E22" s="60"/>
      <c r="G22" s="46"/>
      <c r="I22" s="61" t="str">
        <f>IF(SUM(AF22:AJ22)=0,"",SUM(AF22:AJ22))</f>
        <v/>
      </c>
      <c r="J22" s="108" t="s">
        <v>12</v>
      </c>
      <c r="K22" s="45" t="str">
        <f>IFERROR(LARGE((AL22:CK22),1),"")</f>
        <v/>
      </c>
      <c r="L22" s="1" t="str">
        <f>IFERROR(LARGE((AL22:CK22),2),"")</f>
        <v/>
      </c>
      <c r="M22" s="1" t="str">
        <f>IFERROR(LARGE((AL22:CK22),3),"")</f>
        <v/>
      </c>
      <c r="N22" s="1" t="str">
        <f>IFERROR(LARGE((AL22:CK22),4),"")</f>
        <v/>
      </c>
      <c r="O22" s="46" t="str">
        <f>IFERROR(LARGE((AL22:CK22),5),"")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117"/>
      <c r="CM22" s="60"/>
      <c r="CN22" s="46"/>
      <c r="CO22" s="88"/>
    </row>
    <row r="23" spans="2:93"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2"/>
      <c r="CL23" s="118"/>
      <c r="CM23" s="146"/>
      <c r="CN23" s="97"/>
      <c r="CO23" s="105"/>
    </row>
    <row r="24" spans="2:93"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2"/>
      <c r="CL24" s="117"/>
      <c r="CM24" s="149"/>
      <c r="CN24" s="46"/>
      <c r="CO24" s="88"/>
    </row>
    <row r="25" spans="2:93" x14ac:dyDescent="0.35">
      <c r="B25" s="71"/>
      <c r="C25" s="327">
        <f t="shared" ref="C25:D84" si="9">IF(AC25="Athlete Name","",AC25)</f>
        <v>3</v>
      </c>
      <c r="D25" s="47" t="str">
        <f t="shared" si="9"/>
        <v>Katie Zaun</v>
      </c>
      <c r="E25" s="60"/>
      <c r="F25" s="1">
        <f>IF(COUNT(AL25:CK25)=0,"", COUNT(AL25:CK25))</f>
        <v>14</v>
      </c>
      <c r="G25" s="46">
        <f t="shared" ref="G25" si="10">_xlfn.IFS(F25="","",F25=1,1,F25=2,2,F25=3,3,F25=4,4,F25=5,5,F25&gt;5,5)</f>
        <v>5</v>
      </c>
      <c r="I25" s="61"/>
      <c r="J25" s="108" t="s">
        <v>7</v>
      </c>
      <c r="K25" s="45">
        <f>IFERROR(LARGE((AL25:CK25),1),"")</f>
        <v>589</v>
      </c>
      <c r="L25" s="1">
        <f>IFERROR(LARGE((AL25:CK25),2),"")</f>
        <v>589</v>
      </c>
      <c r="M25" s="1">
        <f>IFERROR(LARGE((AL25:CK25),3),"")</f>
        <v>587</v>
      </c>
      <c r="N25" s="1">
        <f>IFERROR(LARGE((AL25:CK25),4),"")</f>
        <v>585</v>
      </c>
      <c r="O25" s="46">
        <f>IFERROR(LARGE((AL25:CK25),5),"")</f>
        <v>585</v>
      </c>
      <c r="P25" s="1"/>
      <c r="Q25" s="56">
        <f t="shared" ref="Q25:Q84" si="11">IFERROR(AVERAGEIF(K25:O25,"&gt;0"),"")</f>
        <v>587</v>
      </c>
      <c r="R25" s="57" t="str">
        <f t="shared" ref="R25:R84" si="12">IF(SUM(AF26:AJ26,K26:O26)=0,"",SUM(AF26:AJ26,K26:O26))</f>
        <v/>
      </c>
      <c r="T25" s="5">
        <f t="shared" ref="T25" si="13">IF(U25="","",1)</f>
        <v>1</v>
      </c>
      <c r="U25" s="4">
        <f t="shared" ref="U25" si="14">IF(SUM(Q25:R25)=0,"",SUM(Q25:R25))</f>
        <v>587</v>
      </c>
      <c r="V25" s="6">
        <f t="shared" ref="V25" si="15">IF(U25="","",1)</f>
        <v>1</v>
      </c>
      <c r="X25" s="60" t="str">
        <f t="shared" si="5"/>
        <v>Katie Zaun</v>
      </c>
      <c r="Y25" s="46"/>
      <c r="Z25" s="76"/>
      <c r="AB25" s="82"/>
      <c r="AC25" s="45">
        <v>3</v>
      </c>
      <c r="AD25" s="60" t="s">
        <v>160</v>
      </c>
      <c r="AF25" s="45"/>
      <c r="AG25" s="1"/>
      <c r="AH25" s="1"/>
      <c r="AI25" s="1"/>
      <c r="AJ25" s="46"/>
      <c r="AK25" s="108"/>
      <c r="AL25" s="62" t="s">
        <v>7</v>
      </c>
      <c r="AM25" s="62" t="s">
        <v>7</v>
      </c>
      <c r="AN25" s="62" t="s">
        <v>7</v>
      </c>
      <c r="AO25" s="62">
        <v>589</v>
      </c>
      <c r="AP25" s="62">
        <v>587</v>
      </c>
      <c r="AQ25" s="62">
        <v>584</v>
      </c>
      <c r="AR25" s="62">
        <v>581</v>
      </c>
      <c r="AS25" s="62">
        <v>577</v>
      </c>
      <c r="AT25" s="62" t="s">
        <v>7</v>
      </c>
      <c r="AU25" s="62" t="s">
        <v>7</v>
      </c>
      <c r="AV25" s="62" t="s">
        <v>7</v>
      </c>
      <c r="AW25" s="62" t="s">
        <v>7</v>
      </c>
      <c r="AX25" s="62" t="s">
        <v>7</v>
      </c>
      <c r="AY25" s="62">
        <v>585</v>
      </c>
      <c r="AZ25" s="62">
        <v>585</v>
      </c>
      <c r="BA25" s="62" t="s">
        <v>7</v>
      </c>
      <c r="BB25" s="62" t="s">
        <v>7</v>
      </c>
      <c r="BC25" s="62" t="s">
        <v>7</v>
      </c>
      <c r="BD25" s="62" t="s">
        <v>7</v>
      </c>
      <c r="BE25" s="62" t="s">
        <v>7</v>
      </c>
      <c r="BF25" s="62" t="s">
        <v>7</v>
      </c>
      <c r="BG25" s="62">
        <v>571</v>
      </c>
      <c r="BH25" s="62">
        <v>571</v>
      </c>
      <c r="BI25" s="62" t="s">
        <v>7</v>
      </c>
      <c r="BJ25" s="62" t="s">
        <v>7</v>
      </c>
      <c r="BK25" s="62" t="s">
        <v>7</v>
      </c>
      <c r="BL25" s="62" t="s">
        <v>7</v>
      </c>
      <c r="BM25" s="62">
        <v>578</v>
      </c>
      <c r="BN25" s="62">
        <v>585</v>
      </c>
      <c r="BO25" s="62" t="s">
        <v>7</v>
      </c>
      <c r="BP25" s="62" t="s">
        <v>7</v>
      </c>
      <c r="BQ25" s="62" t="s">
        <v>7</v>
      </c>
      <c r="BR25" s="62" t="s">
        <v>7</v>
      </c>
      <c r="BS25" s="62">
        <v>584</v>
      </c>
      <c r="BT25" s="62" t="s">
        <v>7</v>
      </c>
      <c r="BU25" s="62" t="s">
        <v>7</v>
      </c>
      <c r="BV25" s="62" t="s">
        <v>7</v>
      </c>
      <c r="BW25" s="62" t="s">
        <v>7</v>
      </c>
      <c r="BX25" s="62">
        <v>581</v>
      </c>
      <c r="BY25" s="62">
        <v>589</v>
      </c>
      <c r="BZ25" s="62" t="s">
        <v>7</v>
      </c>
      <c r="CA25" s="62" t="s">
        <v>7</v>
      </c>
      <c r="CB25" s="62" t="s">
        <v>7</v>
      </c>
      <c r="CC25" s="62" t="s">
        <v>7</v>
      </c>
      <c r="CD25" s="62" t="s">
        <v>7</v>
      </c>
      <c r="CE25" s="62" t="s">
        <v>7</v>
      </c>
      <c r="CF25" s="62" t="s">
        <v>7</v>
      </c>
      <c r="CG25" s="62" t="s">
        <v>7</v>
      </c>
      <c r="CH25" s="62" t="s">
        <v>7</v>
      </c>
      <c r="CI25" s="62" t="s">
        <v>7</v>
      </c>
      <c r="CJ25" s="62" t="s">
        <v>7</v>
      </c>
      <c r="CK25" s="62" t="s">
        <v>7</v>
      </c>
      <c r="CL25" s="117"/>
      <c r="CM25" s="60" t="str">
        <f>IF(AD25="Athlete Name","",AD25)</f>
        <v>Katie Zaun</v>
      </c>
      <c r="CN25" s="46">
        <v>3</v>
      </c>
      <c r="CO25" s="88"/>
    </row>
    <row r="26" spans="2:93" x14ac:dyDescent="0.35">
      <c r="B26" s="71"/>
      <c r="C26" s="327"/>
      <c r="D26" s="47"/>
      <c r="E26" s="60"/>
      <c r="G26" s="46"/>
      <c r="I26" s="61" t="str">
        <f>IF(SUM(AF26:AJ26)=0,"",SUM(AF26:AJ26))</f>
        <v/>
      </c>
      <c r="J26" s="108" t="s">
        <v>12</v>
      </c>
      <c r="K26" s="45" t="str">
        <f>IFERROR(LARGE((AL26:CK26),1),"")</f>
        <v/>
      </c>
      <c r="L26" s="1" t="str">
        <f>IFERROR(LARGE((AL26:CK26),2),"")</f>
        <v/>
      </c>
      <c r="M26" s="1" t="str">
        <f>IFERROR(LARGE((AL26:CK26),3),"")</f>
        <v/>
      </c>
      <c r="N26" s="1" t="str">
        <f>IFERROR(LARGE((AL26:CK26),4),"")</f>
        <v/>
      </c>
      <c r="O26" s="46" t="str">
        <f>IFERROR(LARGE((AL26:CK26),5),"")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117"/>
      <c r="CM26" s="60"/>
      <c r="CN26" s="46"/>
      <c r="CO26" s="88"/>
    </row>
    <row r="27" spans="2:93"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c r="CL27" s="118"/>
      <c r="CM27" s="158"/>
      <c r="CN27" s="97"/>
      <c r="CO27" s="105"/>
    </row>
    <row r="28" spans="2:93"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5"/>
      <c r="CL28" s="117"/>
      <c r="CM28" s="134"/>
      <c r="CN28" s="46"/>
      <c r="CO28" s="88"/>
    </row>
    <row r="29" spans="2:93" x14ac:dyDescent="0.35">
      <c r="B29" s="71"/>
      <c r="C29" s="327">
        <f t="shared" si="9"/>
        <v>4</v>
      </c>
      <c r="D29" s="47" t="str">
        <f t="shared" si="9"/>
        <v>Morgan Kreb</v>
      </c>
      <c r="E29" s="60"/>
      <c r="F29" s="1">
        <f>IF(COUNT(AL29:CK29)=0,"", COUNT(AL29:CK29))</f>
        <v>2</v>
      </c>
      <c r="G29" s="46">
        <f t="shared" ref="G29" si="25">_xlfn.IFS(F29="","",F29=1,1,F29=2,2,F29=3,3,F29=4,4,F29=5,5,F29&gt;5,5)</f>
        <v>2</v>
      </c>
      <c r="I29" s="61"/>
      <c r="J29" s="108" t="s">
        <v>7</v>
      </c>
      <c r="K29" s="45">
        <f>IFERROR(LARGE((AL29:CK29),1),"")</f>
        <v>588</v>
      </c>
      <c r="L29" s="1">
        <f>IFERROR(LARGE((AL29:CK29),2),"")</f>
        <v>583</v>
      </c>
      <c r="M29" s="1" t="str">
        <f>IFERROR(LARGE((AL29:CK29),3),"")</f>
        <v/>
      </c>
      <c r="N29" s="1" t="str">
        <f>IFERROR(LARGE((AL29:CK29),4),"")</f>
        <v/>
      </c>
      <c r="O29" s="46" t="str">
        <f>IFERROR(LARGE((AL29:CK29),5),"")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173</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v>583</v>
      </c>
      <c r="AX29" s="62" t="s">
        <v>7</v>
      </c>
      <c r="AY29" s="62" t="s">
        <v>7</v>
      </c>
      <c r="AZ29" s="62" t="s">
        <v>7</v>
      </c>
      <c r="BA29" s="62" t="s">
        <v>7</v>
      </c>
      <c r="BB29" s="62" t="s">
        <v>7</v>
      </c>
      <c r="BC29" s="62" t="s">
        <v>7</v>
      </c>
      <c r="BD29" s="62" t="s">
        <v>7</v>
      </c>
      <c r="BE29" s="62" t="s">
        <v>7</v>
      </c>
      <c r="BF29" s="62" t="s">
        <v>7</v>
      </c>
      <c r="BG29" s="62" t="s">
        <v>7</v>
      </c>
      <c r="BH29" s="62" t="s">
        <v>7</v>
      </c>
      <c r="BI29" s="62">
        <v>588</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62" t="s">
        <v>7</v>
      </c>
      <c r="CI29" s="62" t="s">
        <v>7</v>
      </c>
      <c r="CJ29" s="62" t="s">
        <v>7</v>
      </c>
      <c r="CK29" s="62" t="s">
        <v>7</v>
      </c>
      <c r="CL29" s="117"/>
      <c r="CM29" s="60" t="str">
        <f>IF(AD29="Athlete Name","",AD29)</f>
        <v>Morgan Kreb</v>
      </c>
      <c r="CN29" s="46">
        <v>4</v>
      </c>
      <c r="CO29" s="88"/>
    </row>
    <row r="30" spans="2:93" x14ac:dyDescent="0.35">
      <c r="B30" s="71"/>
      <c r="C30" s="327"/>
      <c r="D30" s="47"/>
      <c r="E30" s="60"/>
      <c r="G30" s="46"/>
      <c r="I30" s="61" t="str">
        <f>IF(SUM(AF30:AJ30)=0,"",SUM(AF30:AJ30))</f>
        <v/>
      </c>
      <c r="J30" s="108" t="s">
        <v>12</v>
      </c>
      <c r="K30" s="45" t="str">
        <f>IFERROR(LARGE((AL30:CK30),1),"")</f>
        <v/>
      </c>
      <c r="L30" s="1" t="str">
        <f>IFERROR(LARGE((AL30:CK30),2),"")</f>
        <v/>
      </c>
      <c r="M30" s="1" t="str">
        <f>IFERROR(LARGE((AL30:CK30),3),"")</f>
        <v/>
      </c>
      <c r="N30" s="1" t="str">
        <f>IFERROR(LARGE((AL30:CK30),4),"")</f>
        <v/>
      </c>
      <c r="O30" s="46" t="str">
        <f>IFERROR(LARGE((AL30:CK30),5),"")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117"/>
      <c r="CM30" s="60"/>
      <c r="CN30" s="46"/>
      <c r="CO30" s="88"/>
    </row>
    <row r="31" spans="2:93"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2"/>
      <c r="CL31" s="118"/>
      <c r="CM31" s="146"/>
      <c r="CN31" s="97"/>
      <c r="CO31" s="105"/>
    </row>
    <row r="32" spans="2:93"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2"/>
      <c r="CL32" s="117"/>
      <c r="CM32" s="149"/>
      <c r="CN32" s="46"/>
      <c r="CO32" s="88"/>
    </row>
    <row r="33" spans="2:93" x14ac:dyDescent="0.35">
      <c r="B33" s="71"/>
      <c r="C33" s="327">
        <f t="shared" si="9"/>
        <v>5</v>
      </c>
      <c r="D33" s="47" t="str">
        <f t="shared" si="9"/>
        <v>Sarah Beard</v>
      </c>
      <c r="E33" s="60"/>
      <c r="F33" s="1">
        <f>IF(COUNT(AL33:CJ33)=0,"", COUNT(AL33:CJ33))</f>
        <v>27</v>
      </c>
      <c r="G33" s="46">
        <f t="shared" ref="G33" si="38">_xlfn.IFS(F33="","",F33=1,1,F33=2,2,F33=3,3,F33=4,4,F33=5,5,F33&gt;5,5)</f>
        <v>5</v>
      </c>
      <c r="I33" s="61"/>
      <c r="J33" s="108" t="s">
        <v>7</v>
      </c>
      <c r="K33" s="45">
        <f>IFERROR(LARGE((AL33:CK33),1),"")</f>
        <v>596</v>
      </c>
      <c r="L33" s="1">
        <f>IFERROR(LARGE((AL33:CK33),2),"")</f>
        <v>594</v>
      </c>
      <c r="M33" s="1">
        <f>IFERROR(LARGE((AL33:CK33),3),"")</f>
        <v>591</v>
      </c>
      <c r="N33" s="1">
        <f>IFERROR(LARGE((AL33:CK33),4),"")</f>
        <v>590</v>
      </c>
      <c r="O33" s="46">
        <f>IFERROR(LARGE((AL33:CK33),5),"")</f>
        <v>589</v>
      </c>
      <c r="P33" s="1"/>
      <c r="Q33" s="56">
        <f t="shared" si="11"/>
        <v>592</v>
      </c>
      <c r="R33" s="57" t="str">
        <f t="shared" si="12"/>
        <v/>
      </c>
      <c r="T33" s="5">
        <f t="shared" ref="T33" si="39">IF(U33="","",1)</f>
        <v>1</v>
      </c>
      <c r="U33" s="4">
        <f t="shared" ref="U33" si="40">IF(SUM(Q33:R33)=0,"",SUM(Q33:R33))</f>
        <v>592</v>
      </c>
      <c r="V33" s="6">
        <f t="shared" ref="V33" si="41">IF(U33="","",1)</f>
        <v>1</v>
      </c>
      <c r="X33" s="60" t="str">
        <f t="shared" si="5"/>
        <v>Sarah Beard</v>
      </c>
      <c r="Y33" s="46"/>
      <c r="Z33" s="76"/>
      <c r="AB33" s="82"/>
      <c r="AC33" s="45">
        <v>5</v>
      </c>
      <c r="AD33" s="60" t="s">
        <v>157</v>
      </c>
      <c r="AF33" s="45"/>
      <c r="AG33" s="1"/>
      <c r="AH33" s="1"/>
      <c r="AI33" s="1"/>
      <c r="AJ33" s="46"/>
      <c r="AK33" s="108"/>
      <c r="AL33" s="62" t="s">
        <v>7</v>
      </c>
      <c r="AM33" s="62" t="s">
        <v>7</v>
      </c>
      <c r="AN33" s="62">
        <v>586</v>
      </c>
      <c r="AO33" s="62">
        <v>594</v>
      </c>
      <c r="AP33" s="62">
        <v>590</v>
      </c>
      <c r="AQ33" s="62">
        <v>588</v>
      </c>
      <c r="AR33" s="62">
        <v>587</v>
      </c>
      <c r="AS33" s="62">
        <v>586</v>
      </c>
      <c r="AT33" s="62">
        <v>585</v>
      </c>
      <c r="AU33" s="62" t="s">
        <v>7</v>
      </c>
      <c r="AV33" s="62" t="s">
        <v>7</v>
      </c>
      <c r="AW33" s="62">
        <v>589</v>
      </c>
      <c r="AX33" s="62" t="s">
        <v>7</v>
      </c>
      <c r="AY33" s="62" t="s">
        <v>7</v>
      </c>
      <c r="AZ33" s="62" t="s">
        <v>7</v>
      </c>
      <c r="BA33" s="62">
        <v>578</v>
      </c>
      <c r="BB33" s="62">
        <v>577</v>
      </c>
      <c r="BC33" s="62">
        <v>589</v>
      </c>
      <c r="BD33" s="62">
        <v>579</v>
      </c>
      <c r="BE33" s="62" t="s">
        <v>7</v>
      </c>
      <c r="BF33" s="62">
        <v>585</v>
      </c>
      <c r="BG33" s="62">
        <v>568</v>
      </c>
      <c r="BH33" s="62">
        <v>564</v>
      </c>
      <c r="BI33" s="62">
        <v>589</v>
      </c>
      <c r="BJ33" s="62">
        <v>589</v>
      </c>
      <c r="BK33" s="62" t="s">
        <v>7</v>
      </c>
      <c r="BL33" s="62" t="s">
        <v>7</v>
      </c>
      <c r="BM33" s="62">
        <v>576</v>
      </c>
      <c r="BN33" s="62">
        <v>583</v>
      </c>
      <c r="BO33" s="62" t="s">
        <v>7</v>
      </c>
      <c r="BP33" s="62" t="s">
        <v>7</v>
      </c>
      <c r="BQ33" s="62" t="s">
        <v>7</v>
      </c>
      <c r="BR33" s="62" t="s">
        <v>7</v>
      </c>
      <c r="BS33" s="62" t="s">
        <v>7</v>
      </c>
      <c r="BT33" s="62">
        <v>588</v>
      </c>
      <c r="BU33" s="62">
        <v>579</v>
      </c>
      <c r="BV33" s="62" t="s">
        <v>7</v>
      </c>
      <c r="BW33" s="62" t="s">
        <v>7</v>
      </c>
      <c r="BX33" s="62">
        <v>570</v>
      </c>
      <c r="BY33" s="62">
        <v>588</v>
      </c>
      <c r="BZ33" s="62">
        <v>591</v>
      </c>
      <c r="CA33" s="62" t="s">
        <v>7</v>
      </c>
      <c r="CB33" s="62">
        <v>581</v>
      </c>
      <c r="CC33" s="62">
        <v>589</v>
      </c>
      <c r="CD33" s="62">
        <v>596</v>
      </c>
      <c r="CE33" s="62" t="s">
        <v>7</v>
      </c>
      <c r="CF33" s="62" t="s">
        <v>7</v>
      </c>
      <c r="CG33" s="62" t="s">
        <v>7</v>
      </c>
      <c r="CH33" s="62" t="s">
        <v>7</v>
      </c>
      <c r="CI33" s="62" t="s">
        <v>7</v>
      </c>
      <c r="CJ33" s="62" t="s">
        <v>7</v>
      </c>
      <c r="CK33" s="62" t="s">
        <v>7</v>
      </c>
      <c r="CL33" s="117"/>
      <c r="CM33" s="60" t="str">
        <f>IF(AD33="Athlete Name","",AD33)</f>
        <v>Sarah Beard</v>
      </c>
      <c r="CN33" s="46">
        <v>5</v>
      </c>
      <c r="CO33" s="88"/>
    </row>
    <row r="34" spans="2:93" x14ac:dyDescent="0.35">
      <c r="B34" s="71"/>
      <c r="C34" s="327"/>
      <c r="D34" s="47"/>
      <c r="E34" s="60"/>
      <c r="G34" s="46"/>
      <c r="I34" s="61" t="str">
        <f>IF(SUM(AF34:AJ34)=0,"",SUM(AF34:AJ34))</f>
        <v/>
      </c>
      <c r="J34" s="108" t="s">
        <v>12</v>
      </c>
      <c r="K34" s="45" t="str">
        <f>IFERROR(LARGE((AL34:CK34),1),"")</f>
        <v/>
      </c>
      <c r="L34" s="1" t="str">
        <f>IFERROR(LARGE((AL34:CK34),2),"")</f>
        <v/>
      </c>
      <c r="M34" s="1" t="str">
        <f>IFERROR(LARGE((AL34:CK34),3),"")</f>
        <v/>
      </c>
      <c r="N34" s="1" t="str">
        <f>IFERROR(LARGE((AL34:CK34),4),"")</f>
        <v/>
      </c>
      <c r="O34" s="46" t="str">
        <f>IFERROR(LARGE((AL34:CK34),5),"")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117"/>
      <c r="CM34" s="60"/>
      <c r="CN34" s="46"/>
      <c r="CO34" s="88"/>
    </row>
    <row r="35" spans="2:93"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6"/>
      <c r="CL35" s="118"/>
      <c r="CM35" s="158"/>
      <c r="CN35" s="97"/>
      <c r="CO35" s="105"/>
    </row>
    <row r="36" spans="2:93"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5"/>
      <c r="CL36" s="117"/>
      <c r="CM36" s="134"/>
      <c r="CN36" s="46"/>
      <c r="CO36" s="88"/>
    </row>
    <row r="37" spans="2:93" x14ac:dyDescent="0.35">
      <c r="B37" s="71"/>
      <c r="C37" s="327">
        <f t="shared" si="9"/>
        <v>6</v>
      </c>
      <c r="D37" s="47" t="str">
        <f t="shared" si="9"/>
        <v>Cecelia Ossi</v>
      </c>
      <c r="E37" s="60"/>
      <c r="F37" s="1">
        <f>IF(COUNT(AL37:CK37)=0,"", COUNT(AL37:CK37))</f>
        <v>14</v>
      </c>
      <c r="G37" s="46">
        <f t="shared" ref="G37" si="51">_xlfn.IFS(F37="","",F37=1,1,F37=2,2,F37=3,3,F37=4,4,F37=5,5,F37&gt;5,5)</f>
        <v>5</v>
      </c>
      <c r="I37" s="61"/>
      <c r="J37" s="108" t="s">
        <v>7</v>
      </c>
      <c r="K37" s="45">
        <f>IFERROR(LARGE((AL37:CK37),1),"")</f>
        <v>591</v>
      </c>
      <c r="L37" s="1">
        <f>IFERROR(LARGE((AL37:CK37),2),"")</f>
        <v>589</v>
      </c>
      <c r="M37" s="1">
        <f>IFERROR(LARGE((AL37:CK37),3),"")</f>
        <v>589</v>
      </c>
      <c r="N37" s="1">
        <f>IFERROR(LARGE((AL37:CK37),4),"")</f>
        <v>588</v>
      </c>
      <c r="O37" s="46">
        <f>IFERROR(LARGE((AL37:CK37),5),"")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174</v>
      </c>
      <c r="AF37" s="45"/>
      <c r="AG37" s="1"/>
      <c r="AH37" s="1"/>
      <c r="AI37" s="1"/>
      <c r="AJ37" s="46"/>
      <c r="AK37" s="108"/>
      <c r="AL37" s="62" t="s">
        <v>7</v>
      </c>
      <c r="AM37" s="62" t="s">
        <v>7</v>
      </c>
      <c r="AN37" s="62" t="s">
        <v>7</v>
      </c>
      <c r="AO37" s="62">
        <v>589</v>
      </c>
      <c r="AP37" s="62">
        <v>589</v>
      </c>
      <c r="AQ37" s="62">
        <v>587</v>
      </c>
      <c r="AR37" s="62">
        <v>585</v>
      </c>
      <c r="AS37" s="62">
        <v>583</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v>591</v>
      </c>
      <c r="BJ37" s="62" t="s">
        <v>7</v>
      </c>
      <c r="BK37" s="62" t="s">
        <v>7</v>
      </c>
      <c r="BL37" s="62" t="s">
        <v>7</v>
      </c>
      <c r="BM37" s="62">
        <v>587</v>
      </c>
      <c r="BN37" s="62">
        <v>583</v>
      </c>
      <c r="BO37" s="62">
        <v>588</v>
      </c>
      <c r="BP37" s="62">
        <v>585</v>
      </c>
      <c r="BQ37" s="62">
        <v>580</v>
      </c>
      <c r="BR37" s="62">
        <v>586</v>
      </c>
      <c r="BS37" s="62" t="s">
        <v>7</v>
      </c>
      <c r="BT37" s="62" t="s">
        <v>7</v>
      </c>
      <c r="BU37" s="62" t="s">
        <v>7</v>
      </c>
      <c r="BV37" s="62" t="s">
        <v>7</v>
      </c>
      <c r="BW37" s="62" t="s">
        <v>7</v>
      </c>
      <c r="BX37" s="62">
        <v>579</v>
      </c>
      <c r="BY37" s="62">
        <v>583</v>
      </c>
      <c r="BZ37" s="62" t="s">
        <v>7</v>
      </c>
      <c r="CA37" s="62" t="s">
        <v>7</v>
      </c>
      <c r="CB37" s="62" t="s">
        <v>7</v>
      </c>
      <c r="CC37" s="62" t="s">
        <v>7</v>
      </c>
      <c r="CD37" s="62" t="s">
        <v>7</v>
      </c>
      <c r="CE37" s="62" t="s">
        <v>7</v>
      </c>
      <c r="CF37" s="62" t="s">
        <v>7</v>
      </c>
      <c r="CG37" s="62" t="s">
        <v>7</v>
      </c>
      <c r="CH37" s="62" t="s">
        <v>7</v>
      </c>
      <c r="CI37" s="62" t="s">
        <v>7</v>
      </c>
      <c r="CJ37" s="62" t="s">
        <v>7</v>
      </c>
      <c r="CK37" s="62" t="s">
        <v>7</v>
      </c>
      <c r="CL37" s="117"/>
      <c r="CM37" s="60" t="str">
        <f>IF(AD37="Athlete Name","",AD37)</f>
        <v>Cecelia Ossi</v>
      </c>
      <c r="CN37" s="46">
        <v>6</v>
      </c>
      <c r="CO37" s="88"/>
    </row>
    <row r="38" spans="2:93" x14ac:dyDescent="0.35">
      <c r="B38" s="71"/>
      <c r="C38" s="327"/>
      <c r="D38" s="47"/>
      <c r="E38" s="60"/>
      <c r="G38" s="46"/>
      <c r="I38" s="61" t="str">
        <f>IF(SUM(AF38:AJ38)=0,"",SUM(AF38:AJ38))</f>
        <v/>
      </c>
      <c r="J38" s="108" t="s">
        <v>12</v>
      </c>
      <c r="K38" s="45" t="str">
        <f>IFERROR(LARGE((AL38:CK38),1),"")</f>
        <v/>
      </c>
      <c r="L38" s="1" t="str">
        <f>IFERROR(LARGE((AL38:CK38),2),"")</f>
        <v/>
      </c>
      <c r="M38" s="1" t="str">
        <f>IFERROR(LARGE((AL38:CK38),3),"")</f>
        <v/>
      </c>
      <c r="N38" s="1" t="str">
        <f>IFERROR(LARGE((AL38:CK38),4),"")</f>
        <v/>
      </c>
      <c r="O38" s="46" t="str">
        <f>IFERROR(LARGE((AL38:CK38),5),"")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117"/>
      <c r="CM38" s="60"/>
      <c r="CN38" s="46"/>
      <c r="CO38" s="88"/>
    </row>
    <row r="39" spans="2:93"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2"/>
      <c r="CL39" s="118"/>
      <c r="CM39" s="146"/>
      <c r="CN39" s="97"/>
      <c r="CO39" s="105"/>
    </row>
    <row r="40" spans="2:93"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2"/>
      <c r="CL40" s="117"/>
      <c r="CM40" s="149"/>
      <c r="CN40" s="46"/>
      <c r="CO40" s="88"/>
    </row>
    <row r="41" spans="2:93" x14ac:dyDescent="0.35">
      <c r="B41" s="71"/>
      <c r="C41" s="327">
        <f t="shared" si="9"/>
        <v>7</v>
      </c>
      <c r="D41" s="47" t="str">
        <f t="shared" si="9"/>
        <v>Julianna Hays</v>
      </c>
      <c r="E41" s="60"/>
      <c r="F41" s="1">
        <f>IF(COUNT(AL41:CK41)=0,"", COUNT(AL41:CK41))</f>
        <v>8</v>
      </c>
      <c r="G41" s="46">
        <f t="shared" ref="G41" si="64">_xlfn.IFS(F41="","",F41=1,1,F41=2,2,F41=3,3,F41=4,4,F41=5,5,F41&gt;5,5)</f>
        <v>5</v>
      </c>
      <c r="I41" s="61"/>
      <c r="J41" s="108" t="s">
        <v>7</v>
      </c>
      <c r="K41" s="45">
        <f>IFERROR(LARGE((AL41:CK41),1),"")</f>
        <v>579</v>
      </c>
      <c r="L41" s="1">
        <f>IFERROR(LARGE((AL41:CK41),2),"")</f>
        <v>574</v>
      </c>
      <c r="M41" s="1">
        <f>IFERROR(LARGE((AL41:CK41),3),"")</f>
        <v>573</v>
      </c>
      <c r="N41" s="1">
        <f>IFERROR(LARGE((AL41:CK41),4),"")</f>
        <v>573</v>
      </c>
      <c r="O41" s="46">
        <f>IFERROR(LARGE((AL41:CK41),5),"")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175</v>
      </c>
      <c r="AF41" s="45"/>
      <c r="AG41" s="1"/>
      <c r="AH41" s="1"/>
      <c r="AI41" s="1"/>
      <c r="AJ41" s="46"/>
      <c r="AK41" s="108"/>
      <c r="AL41" s="62" t="s">
        <v>7</v>
      </c>
      <c r="AM41" s="62" t="s">
        <v>7</v>
      </c>
      <c r="AN41" s="62" t="s">
        <v>7</v>
      </c>
      <c r="AO41" s="62">
        <v>579</v>
      </c>
      <c r="AP41" s="62">
        <v>574</v>
      </c>
      <c r="AQ41" s="62">
        <v>573</v>
      </c>
      <c r="AR41" s="62">
        <v>569</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v>571</v>
      </c>
      <c r="BN41" s="62">
        <v>569</v>
      </c>
      <c r="BO41" s="62" t="s">
        <v>7</v>
      </c>
      <c r="BP41" s="62" t="s">
        <v>7</v>
      </c>
      <c r="BQ41" s="62">
        <v>550</v>
      </c>
      <c r="BR41" s="62">
        <v>573</v>
      </c>
      <c r="BS41" s="62" t="s">
        <v>7</v>
      </c>
      <c r="BT41" s="62" t="s">
        <v>7</v>
      </c>
      <c r="BU41" s="62" t="s">
        <v>7</v>
      </c>
      <c r="BV41" s="62" t="s">
        <v>7</v>
      </c>
      <c r="BW41" s="62" t="s">
        <v>7</v>
      </c>
      <c r="BX41" s="62" t="s">
        <v>7</v>
      </c>
      <c r="BY41" s="62" t="s">
        <v>7</v>
      </c>
      <c r="BZ41" s="62" t="s">
        <v>7</v>
      </c>
      <c r="CA41" s="62" t="s">
        <v>7</v>
      </c>
      <c r="CB41" s="62" t="s">
        <v>7</v>
      </c>
      <c r="CC41" s="62" t="s">
        <v>7</v>
      </c>
      <c r="CD41" s="62" t="s">
        <v>7</v>
      </c>
      <c r="CE41" s="62" t="s">
        <v>7</v>
      </c>
      <c r="CF41" s="62" t="s">
        <v>7</v>
      </c>
      <c r="CG41" s="62" t="s">
        <v>7</v>
      </c>
      <c r="CH41" s="62" t="s">
        <v>7</v>
      </c>
      <c r="CI41" s="62" t="s">
        <v>7</v>
      </c>
      <c r="CJ41" s="62" t="s">
        <v>7</v>
      </c>
      <c r="CK41" s="62" t="s">
        <v>7</v>
      </c>
      <c r="CL41" s="117"/>
      <c r="CM41" s="60" t="str">
        <f>IF(AD41="Athlete Name","",AD41)</f>
        <v>Julianna Hays</v>
      </c>
      <c r="CN41" s="46">
        <v>7</v>
      </c>
      <c r="CO41" s="88"/>
    </row>
    <row r="42" spans="2:93" x14ac:dyDescent="0.35">
      <c r="B42" s="71"/>
      <c r="C42" s="327"/>
      <c r="D42" s="47"/>
      <c r="E42" s="60"/>
      <c r="G42" s="46"/>
      <c r="I42" s="61" t="str">
        <f>IF(SUM(AF42:AJ42)=0,"",SUM(AF42:AJ42))</f>
        <v/>
      </c>
      <c r="J42" s="108" t="s">
        <v>12</v>
      </c>
      <c r="K42" s="45" t="str">
        <f>IFERROR(LARGE((AL42:CK42),1),"")</f>
        <v/>
      </c>
      <c r="L42" s="1" t="str">
        <f>IFERROR(LARGE((AL42:CK42),2),"")</f>
        <v/>
      </c>
      <c r="M42" s="1" t="str">
        <f>IFERROR(LARGE((AL42:CK42),3),"")</f>
        <v/>
      </c>
      <c r="N42" s="1" t="str">
        <f>IFERROR(LARGE((AL42:CK42),4),"")</f>
        <v/>
      </c>
      <c r="O42" s="46" t="str">
        <f>IFERROR(LARGE((AL42:CK42),5),"")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117"/>
      <c r="CM42" s="60"/>
      <c r="CN42" s="46"/>
      <c r="CO42" s="88"/>
    </row>
    <row r="43" spans="2:93"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6"/>
      <c r="CL43" s="118"/>
      <c r="CM43" s="158"/>
      <c r="CN43" s="97"/>
      <c r="CO43" s="105"/>
    </row>
    <row r="44" spans="2:93"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2"/>
      <c r="CL44" s="117"/>
      <c r="CM44" s="149"/>
      <c r="CN44" s="46"/>
      <c r="CO44" s="88"/>
    </row>
    <row r="45" spans="2:93" x14ac:dyDescent="0.35">
      <c r="B45" s="71"/>
      <c r="C45" s="327">
        <f t="shared" si="9"/>
        <v>8</v>
      </c>
      <c r="D45" s="47" t="str">
        <f t="shared" si="9"/>
        <v>Malori Brown</v>
      </c>
      <c r="E45" s="60"/>
      <c r="F45" s="1">
        <f>IF(COUNT(AL45:CK45)=0,"", COUNT(AL45:CK45))</f>
        <v>14</v>
      </c>
      <c r="G45" s="46">
        <f t="shared" ref="G45" si="77">_xlfn.IFS(F45="","",F45=1,1,F45=2,2,F45=3,3,F45=4,4,F45=5,5,F45&gt;5,5)</f>
        <v>5</v>
      </c>
      <c r="I45" s="61"/>
      <c r="J45" s="108" t="s">
        <v>7</v>
      </c>
      <c r="K45" s="45">
        <f>IFERROR(LARGE((AL45:CK45),1),"")</f>
        <v>589</v>
      </c>
      <c r="L45" s="1">
        <f>IFERROR(LARGE((AL45:CK45),2),"")</f>
        <v>588</v>
      </c>
      <c r="M45" s="1">
        <f>IFERROR(LARGE((AL45:CK45),3),"")</f>
        <v>586</v>
      </c>
      <c r="N45" s="1">
        <f>IFERROR(LARGE((AL45:CK45),4),"")</f>
        <v>586</v>
      </c>
      <c r="O45" s="46">
        <f>IFERROR(LARGE((AL45:CK45),5),"")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179</v>
      </c>
      <c r="AF45" s="45"/>
      <c r="AG45" s="1"/>
      <c r="AH45" s="1"/>
      <c r="AI45" s="1"/>
      <c r="AJ45" s="46"/>
      <c r="AK45" s="108"/>
      <c r="AL45" s="62" t="s">
        <v>7</v>
      </c>
      <c r="AM45" s="62" t="s">
        <v>7</v>
      </c>
      <c r="AN45" s="62" t="s">
        <v>7</v>
      </c>
      <c r="AO45" s="62">
        <v>589</v>
      </c>
      <c r="AP45" s="62">
        <v>588</v>
      </c>
      <c r="AQ45" s="62">
        <v>586</v>
      </c>
      <c r="AR45" s="62">
        <v>585</v>
      </c>
      <c r="AS45" s="62">
        <v>585</v>
      </c>
      <c r="AT45" s="62">
        <v>583</v>
      </c>
      <c r="AU45" s="62" t="s">
        <v>7</v>
      </c>
      <c r="AV45" s="62" t="s">
        <v>7</v>
      </c>
      <c r="AW45" s="62" t="s">
        <v>7</v>
      </c>
      <c r="AX45" s="62">
        <v>585</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v>575</v>
      </c>
      <c r="BM45" s="62">
        <v>585</v>
      </c>
      <c r="BN45" s="62">
        <v>586</v>
      </c>
      <c r="BO45" s="62">
        <v>582</v>
      </c>
      <c r="BP45" s="62">
        <v>585</v>
      </c>
      <c r="BQ45" s="62" t="s">
        <v>7</v>
      </c>
      <c r="BR45" s="62" t="s">
        <v>7</v>
      </c>
      <c r="BS45" s="62" t="s">
        <v>7</v>
      </c>
      <c r="BT45" s="62" t="s">
        <v>7</v>
      </c>
      <c r="BU45" s="62" t="s">
        <v>7</v>
      </c>
      <c r="BV45" s="62" t="s">
        <v>7</v>
      </c>
      <c r="BW45" s="62" t="s">
        <v>7</v>
      </c>
      <c r="BX45" s="62">
        <v>568</v>
      </c>
      <c r="BY45" s="62">
        <v>583</v>
      </c>
      <c r="BZ45" s="62" t="s">
        <v>7</v>
      </c>
      <c r="CA45" s="62" t="s">
        <v>7</v>
      </c>
      <c r="CB45" s="62" t="s">
        <v>7</v>
      </c>
      <c r="CC45" s="62" t="s">
        <v>7</v>
      </c>
      <c r="CD45" s="62" t="s">
        <v>7</v>
      </c>
      <c r="CE45" s="62" t="s">
        <v>7</v>
      </c>
      <c r="CF45" s="62" t="s">
        <v>7</v>
      </c>
      <c r="CG45" s="62" t="s">
        <v>7</v>
      </c>
      <c r="CH45" s="62" t="s">
        <v>7</v>
      </c>
      <c r="CI45" s="62" t="s">
        <v>7</v>
      </c>
      <c r="CJ45" s="62" t="s">
        <v>7</v>
      </c>
      <c r="CK45" s="62" t="s">
        <v>7</v>
      </c>
      <c r="CL45" s="117"/>
      <c r="CM45" s="60" t="str">
        <f>IF(AD45="Athlete Name","",AD45)</f>
        <v>Malori Brown</v>
      </c>
      <c r="CN45" s="46">
        <v>9</v>
      </c>
      <c r="CO45" s="88"/>
    </row>
    <row r="46" spans="2:93" x14ac:dyDescent="0.35">
      <c r="B46" s="71"/>
      <c r="C46" s="327"/>
      <c r="D46" s="47"/>
      <c r="E46" s="60"/>
      <c r="G46" s="46"/>
      <c r="I46" s="61" t="str">
        <f>IF(SUM(AF46:AJ46)=0,"",SUM(AF46:AJ46))</f>
        <v/>
      </c>
      <c r="J46" s="108" t="s">
        <v>12</v>
      </c>
      <c r="K46" s="45" t="str">
        <f>IFERROR(LARGE((AL46:CK46),1),"")</f>
        <v/>
      </c>
      <c r="L46" s="1" t="str">
        <f>IFERROR(LARGE((AL46:CK46),2),"")</f>
        <v/>
      </c>
      <c r="M46" s="1" t="str">
        <f>IFERROR(LARGE((AL46:CK46),3),"")</f>
        <v/>
      </c>
      <c r="N46" s="1" t="str">
        <f>IFERROR(LARGE((AL46:CK46),4),"")</f>
        <v/>
      </c>
      <c r="O46" s="46" t="str">
        <f>IFERROR(LARGE((AL46:CK46),5),"")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117"/>
      <c r="CM46" s="60"/>
      <c r="CN46" s="46"/>
      <c r="CO46" s="88"/>
    </row>
    <row r="47" spans="2:93"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6"/>
      <c r="CL47" s="118"/>
      <c r="CM47" s="158"/>
      <c r="CN47" s="97"/>
      <c r="CO47" s="105"/>
    </row>
    <row r="48" spans="2:93"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5"/>
      <c r="CL48" s="117"/>
      <c r="CM48" s="134"/>
      <c r="CN48" s="46"/>
      <c r="CO48" s="88"/>
    </row>
    <row r="49" spans="2:93" x14ac:dyDescent="0.35">
      <c r="B49" s="71"/>
      <c r="C49" s="327">
        <f t="shared" si="9"/>
        <v>9</v>
      </c>
      <c r="D49" s="47" t="str">
        <f t="shared" si="9"/>
        <v>Hannah Black</v>
      </c>
      <c r="E49" s="60"/>
      <c r="F49" s="1">
        <f>IF(COUNT(AL49:CK49)=0,"", COUNT(AL49:CK49))</f>
        <v>5</v>
      </c>
      <c r="G49" s="46">
        <f t="shared" ref="G49" si="90">_xlfn.IFS(F49="","",F49=1,1,F49=2,2,F49=3,3,F49=4,4,F49=5,5,F49&gt;5,5)</f>
        <v>5</v>
      </c>
      <c r="I49" s="61"/>
      <c r="J49" s="108" t="s">
        <v>7</v>
      </c>
      <c r="K49" s="45">
        <f>IFERROR(LARGE((AL49:CK49),1),"")</f>
        <v>584</v>
      </c>
      <c r="L49" s="1">
        <f>IFERROR(LARGE((AL49:CK49),2),"")</f>
        <v>583</v>
      </c>
      <c r="M49" s="1">
        <f>IFERROR(LARGE((AL49:CK49),3),"")</f>
        <v>579</v>
      </c>
      <c r="N49" s="1">
        <f>IFERROR(LARGE((AL49:CK49),4),"")</f>
        <v>579</v>
      </c>
      <c r="O49" s="46">
        <f>IFERROR(LARGE((AL49:CK49),5),"")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176</v>
      </c>
      <c r="AF49" s="45"/>
      <c r="AG49" s="1"/>
      <c r="AH49" s="1"/>
      <c r="AI49" s="1"/>
      <c r="AJ49" s="46"/>
      <c r="AK49" s="108"/>
      <c r="AL49" s="62" t="s">
        <v>7</v>
      </c>
      <c r="AM49" s="62" t="s">
        <v>7</v>
      </c>
      <c r="AN49" s="62" t="s">
        <v>7</v>
      </c>
      <c r="AO49" s="62">
        <v>584</v>
      </c>
      <c r="AP49" s="62">
        <v>583</v>
      </c>
      <c r="AQ49" s="62">
        <v>579</v>
      </c>
      <c r="AR49" s="62">
        <v>579</v>
      </c>
      <c r="AS49" s="62">
        <v>577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62" t="s">
        <v>7</v>
      </c>
      <c r="CI49" s="62" t="s">
        <v>7</v>
      </c>
      <c r="CJ49" s="62" t="s">
        <v>7</v>
      </c>
      <c r="CK49" s="62" t="s">
        <v>7</v>
      </c>
      <c r="CL49" s="117"/>
      <c r="CM49" s="60" t="str">
        <f>IF(AD49="Athlete Name","",AD49)</f>
        <v>Hannah Black</v>
      </c>
      <c r="CN49" s="46">
        <v>10</v>
      </c>
      <c r="CO49" s="88"/>
    </row>
    <row r="50" spans="2:93" x14ac:dyDescent="0.35">
      <c r="B50" s="71"/>
      <c r="C50" s="327"/>
      <c r="D50" s="47"/>
      <c r="E50" s="60"/>
      <c r="F50" s="45"/>
      <c r="G50" s="46"/>
      <c r="I50" s="61" t="str">
        <f>IF(SUM(AF50:AJ50)=0,"",SUM(AF50:AJ50))</f>
        <v/>
      </c>
      <c r="J50" s="108" t="s">
        <v>12</v>
      </c>
      <c r="K50" s="45" t="str">
        <f>IFERROR(LARGE((AL50:CK50),1),"")</f>
        <v/>
      </c>
      <c r="L50" s="1" t="str">
        <f>IFERROR(LARGE((AL50:CK50),2),"")</f>
        <v/>
      </c>
      <c r="M50" s="1" t="str">
        <f>IFERROR(LARGE((AL50:CK50),3),"")</f>
        <v/>
      </c>
      <c r="N50" s="1" t="str">
        <f>IFERROR(LARGE((AL50:CK50),4),"")</f>
        <v/>
      </c>
      <c r="O50" s="46" t="str">
        <f>IFERROR(LARGE((AL50:CK50),5),"")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117"/>
      <c r="CM50" s="60"/>
      <c r="CN50" s="46"/>
      <c r="CO50" s="88"/>
    </row>
    <row r="51" spans="2:93"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2"/>
      <c r="CL51" s="118"/>
      <c r="CM51" s="146"/>
      <c r="CN51" s="97"/>
      <c r="CO51" s="105"/>
    </row>
    <row r="52" spans="2:93"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2"/>
      <c r="CL52" s="117"/>
      <c r="CM52" s="149"/>
      <c r="CN52" s="46"/>
      <c r="CO52" s="88"/>
    </row>
    <row r="53" spans="2:93" x14ac:dyDescent="0.35">
      <c r="B53" s="71"/>
      <c r="C53" s="327">
        <f t="shared" si="9"/>
        <v>10</v>
      </c>
      <c r="D53" s="47" t="str">
        <f t="shared" si="9"/>
        <v>Ali Weisz</v>
      </c>
      <c r="E53" s="60"/>
      <c r="F53" s="1">
        <f>IF(COUNT(AL53:CK53)=0,"", COUNT(AL53:CK53))</f>
        <v>16</v>
      </c>
      <c r="G53" s="46">
        <f t="shared" ref="G53" si="103">_xlfn.IFS(F53="","",F53=1,1,F53=2,2,F53=3,3,F53=4,4,F53=5,5,F53&gt;5,5)</f>
        <v>5</v>
      </c>
      <c r="I53" s="61"/>
      <c r="J53" s="108" t="s">
        <v>7</v>
      </c>
      <c r="K53" s="45">
        <f>IFERROR(LARGE((AL53:CK53),1),"")</f>
        <v>592</v>
      </c>
      <c r="L53" s="1">
        <f>IFERROR(LARGE((AL53:CK53),2),"")</f>
        <v>590</v>
      </c>
      <c r="M53" s="1">
        <f>IFERROR(LARGE((AL53:CK53),3),"")</f>
        <v>589</v>
      </c>
      <c r="N53" s="1">
        <f>IFERROR(LARGE((AL53:CK53),4),"")</f>
        <v>588</v>
      </c>
      <c r="O53" s="46">
        <f>IFERROR(LARGE((AL53:CK53),5),"")</f>
        <v>587</v>
      </c>
      <c r="P53" s="1"/>
      <c r="Q53" s="56">
        <f t="shared" si="11"/>
        <v>589.20000000000005</v>
      </c>
      <c r="R53" s="57" t="str">
        <f t="shared" si="12"/>
        <v/>
      </c>
      <c r="T53" s="5">
        <f t="shared" ref="T53" si="104">IF(U53="","",1)</f>
        <v>1</v>
      </c>
      <c r="U53" s="4">
        <f t="shared" ref="U53" si="105">IF(SUM(Q53:R53)=0,"",SUM(Q53:R53))</f>
        <v>589.20000000000005</v>
      </c>
      <c r="V53" s="6">
        <f t="shared" ref="V53" si="106">IF(U53="","",1)</f>
        <v>1</v>
      </c>
      <c r="X53" s="60" t="str">
        <f t="shared" si="5"/>
        <v>Ali Weisz</v>
      </c>
      <c r="Y53" s="46"/>
      <c r="Z53" s="76"/>
      <c r="AB53" s="82"/>
      <c r="AC53" s="45">
        <v>10</v>
      </c>
      <c r="AD53" s="60" t="s">
        <v>155</v>
      </c>
      <c r="AF53" s="45"/>
      <c r="AG53" s="1"/>
      <c r="AH53" s="1"/>
      <c r="AI53" s="1"/>
      <c r="AJ53" s="46"/>
      <c r="AK53" s="108"/>
      <c r="AL53" s="62" t="s">
        <v>7</v>
      </c>
      <c r="AM53" s="62" t="s">
        <v>7</v>
      </c>
      <c r="AN53" s="62" t="s">
        <v>7</v>
      </c>
      <c r="AO53" s="62">
        <v>590</v>
      </c>
      <c r="AP53" s="62">
        <v>589</v>
      </c>
      <c r="AQ53" s="62">
        <v>587</v>
      </c>
      <c r="AR53" s="62">
        <v>586</v>
      </c>
      <c r="AS53" s="62">
        <v>585</v>
      </c>
      <c r="AT53" s="62">
        <v>582</v>
      </c>
      <c r="AU53" s="62" t="s">
        <v>7</v>
      </c>
      <c r="AV53" s="62" t="s">
        <v>7</v>
      </c>
      <c r="AW53" s="62" t="s">
        <v>7</v>
      </c>
      <c r="AX53" s="62">
        <v>583</v>
      </c>
      <c r="AY53" s="62" t="s">
        <v>7</v>
      </c>
      <c r="AZ53" s="62" t="s">
        <v>7</v>
      </c>
      <c r="BA53" s="62">
        <v>569</v>
      </c>
      <c r="BB53" s="62" t="s">
        <v>7</v>
      </c>
      <c r="BC53" s="62" t="s">
        <v>7</v>
      </c>
      <c r="BD53" s="62" t="s">
        <v>7</v>
      </c>
      <c r="BE53" s="62" t="s">
        <v>7</v>
      </c>
      <c r="BF53" s="62" t="s">
        <v>7</v>
      </c>
      <c r="BG53" s="62">
        <v>557</v>
      </c>
      <c r="BH53" s="62" t="s">
        <v>7</v>
      </c>
      <c r="BI53" s="62" t="s">
        <v>7</v>
      </c>
      <c r="BJ53" s="62" t="s">
        <v>7</v>
      </c>
      <c r="BK53" s="62" t="s">
        <v>7</v>
      </c>
      <c r="BL53" s="62" t="s">
        <v>7</v>
      </c>
      <c r="BM53" s="62">
        <v>587</v>
      </c>
      <c r="BN53" s="62">
        <v>583</v>
      </c>
      <c r="BO53" s="62">
        <v>592</v>
      </c>
      <c r="BP53" s="62">
        <v>584</v>
      </c>
      <c r="BQ53" s="62" t="s">
        <v>7</v>
      </c>
      <c r="BR53" s="62" t="s">
        <v>7</v>
      </c>
      <c r="BS53" s="62" t="s">
        <v>7</v>
      </c>
      <c r="BT53" s="62" t="s">
        <v>7</v>
      </c>
      <c r="BU53" s="62" t="s">
        <v>7</v>
      </c>
      <c r="BV53" s="62" t="s">
        <v>7</v>
      </c>
      <c r="BW53" s="62" t="s">
        <v>7</v>
      </c>
      <c r="BX53" s="62">
        <v>575</v>
      </c>
      <c r="BY53" s="62">
        <v>588</v>
      </c>
      <c r="BZ53" s="62" t="s">
        <v>7</v>
      </c>
      <c r="CA53" s="62" t="s">
        <v>7</v>
      </c>
      <c r="CB53" s="62">
        <v>571</v>
      </c>
      <c r="CC53" s="62" t="s">
        <v>7</v>
      </c>
      <c r="CD53" s="62" t="s">
        <v>7</v>
      </c>
      <c r="CE53" s="62" t="s">
        <v>7</v>
      </c>
      <c r="CF53" s="62" t="s">
        <v>7</v>
      </c>
      <c r="CG53" s="62" t="s">
        <v>7</v>
      </c>
      <c r="CH53" s="62" t="s">
        <v>7</v>
      </c>
      <c r="CI53" s="62" t="s">
        <v>7</v>
      </c>
      <c r="CJ53" s="62" t="s">
        <v>7</v>
      </c>
      <c r="CK53" s="62" t="s">
        <v>7</v>
      </c>
      <c r="CL53" s="117"/>
      <c r="CM53" s="60" t="str">
        <f>IF(AD53="Athlete Name","",AD53)</f>
        <v>Ali Weisz</v>
      </c>
      <c r="CN53" s="46">
        <v>11</v>
      </c>
      <c r="CO53" s="88"/>
    </row>
    <row r="54" spans="2:93" x14ac:dyDescent="0.35">
      <c r="B54" s="71"/>
      <c r="C54" s="327"/>
      <c r="D54" s="47"/>
      <c r="E54" s="60"/>
      <c r="G54" s="46"/>
      <c r="I54" s="61" t="str">
        <f>IF(SUM(AF54:AJ54)=0,"",SUM(AF54:AJ54))</f>
        <v/>
      </c>
      <c r="J54" s="108" t="s">
        <v>12</v>
      </c>
      <c r="K54" s="45" t="str">
        <f>IFERROR(LARGE((AL54:CK54),1),"")</f>
        <v/>
      </c>
      <c r="L54" s="1" t="str">
        <f>IFERROR(LARGE((AL54:CK54),2),"")</f>
        <v/>
      </c>
      <c r="M54" s="1" t="str">
        <f>IFERROR(LARGE((AL54:CK54),3),"")</f>
        <v/>
      </c>
      <c r="N54" s="1" t="str">
        <f>IFERROR(LARGE((AL54:CK54),4),"")</f>
        <v/>
      </c>
      <c r="O54" s="46" t="str">
        <f>IFERROR(LARGE((AL54:CK54),5),"")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117"/>
      <c r="CM54" s="60"/>
      <c r="CN54" s="46"/>
      <c r="CO54" s="88"/>
    </row>
    <row r="55" spans="2:93"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6"/>
      <c r="CL55" s="118"/>
      <c r="CM55" s="158"/>
      <c r="CN55" s="97"/>
      <c r="CO55" s="105"/>
    </row>
    <row r="56" spans="2:93"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5"/>
      <c r="CL56" s="117"/>
      <c r="CM56" s="134"/>
      <c r="CN56" s="46"/>
      <c r="CO56" s="88"/>
    </row>
    <row r="57" spans="2:93" x14ac:dyDescent="0.35">
      <c r="B57" s="71"/>
      <c r="C57" s="327">
        <f t="shared" si="9"/>
        <v>11</v>
      </c>
      <c r="D57" s="47" t="str">
        <f t="shared" si="9"/>
        <v>Stephanie Allan</v>
      </c>
      <c r="E57" s="60"/>
      <c r="F57" s="1">
        <f>IF(COUNT(AL57:CK57)=0,"", COUNT(AL57:CK57))</f>
        <v>10</v>
      </c>
      <c r="G57" s="46">
        <f t="shared" ref="G57" si="116">_xlfn.IFS(F57="","",F57=1,1,F57=2,2,F57=3,3,F57=4,4,F57=5,5,F57&gt;5,5)</f>
        <v>5</v>
      </c>
      <c r="I57" s="61"/>
      <c r="J57" s="108" t="s">
        <v>7</v>
      </c>
      <c r="K57" s="45">
        <f>IFERROR(LARGE((AL57:CK57),1),"")</f>
        <v>586</v>
      </c>
      <c r="L57" s="1">
        <f>IFERROR(LARGE((AL57:CK57),2),"")</f>
        <v>581</v>
      </c>
      <c r="M57" s="1">
        <f>IFERROR(LARGE((AL57:CK57),3),"")</f>
        <v>580</v>
      </c>
      <c r="N57" s="1">
        <f>IFERROR(LARGE((AL57:CK57),4),"")</f>
        <v>580</v>
      </c>
      <c r="O57" s="46">
        <f>IFERROR(LARGE((AL57:CK57),5),"")</f>
        <v>578</v>
      </c>
      <c r="P57" s="1"/>
      <c r="Q57" s="56">
        <f t="shared" si="11"/>
        <v>581</v>
      </c>
      <c r="R57" s="57" t="str">
        <f t="shared" si="12"/>
        <v/>
      </c>
      <c r="T57" s="5">
        <f t="shared" ref="T57" si="117">IF(U57="","",1)</f>
        <v>1</v>
      </c>
      <c r="U57" s="4">
        <f t="shared" ref="U57" si="118">IF(SUM(Q57:R57)=0,"",SUM(Q57:R57))</f>
        <v>581</v>
      </c>
      <c r="V57" s="6">
        <f t="shared" ref="V57" si="119">IF(U57="","",1)</f>
        <v>1</v>
      </c>
      <c r="X57" s="60" t="str">
        <f t="shared" si="5"/>
        <v>Stephanie Allan</v>
      </c>
      <c r="Y57" s="46"/>
      <c r="Z57" s="76"/>
      <c r="AB57" s="82"/>
      <c r="AC57" s="45">
        <v>11</v>
      </c>
      <c r="AD57" s="60" t="s">
        <v>161</v>
      </c>
      <c r="AF57" s="45"/>
      <c r="AG57" s="1"/>
      <c r="AH57" s="1"/>
      <c r="AI57" s="1"/>
      <c r="AJ57" s="46"/>
      <c r="AK57" s="108"/>
      <c r="AL57" s="62" t="s">
        <v>7</v>
      </c>
      <c r="AM57" s="62" t="s">
        <v>7</v>
      </c>
      <c r="AN57" s="62" t="s">
        <v>7</v>
      </c>
      <c r="AO57" s="62">
        <v>586</v>
      </c>
      <c r="AP57" s="62">
        <v>581</v>
      </c>
      <c r="AQ57" s="62">
        <v>577</v>
      </c>
      <c r="AR57" s="62">
        <v>576</v>
      </c>
      <c r="AS57" s="62">
        <v>575</v>
      </c>
      <c r="AT57" s="62">
        <v>573</v>
      </c>
      <c r="AU57" s="62" t="s">
        <v>7</v>
      </c>
      <c r="AV57" s="62" t="s">
        <v>7</v>
      </c>
      <c r="AW57" s="62">
        <v>580</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v>569</v>
      </c>
      <c r="BX57" s="62">
        <v>578</v>
      </c>
      <c r="BY57" s="62">
        <v>580</v>
      </c>
      <c r="BZ57" s="62" t="s">
        <v>7</v>
      </c>
      <c r="CA57" s="62" t="s">
        <v>7</v>
      </c>
      <c r="CB57" s="62" t="s">
        <v>7</v>
      </c>
      <c r="CC57" s="62" t="s">
        <v>7</v>
      </c>
      <c r="CD57" s="62" t="s">
        <v>7</v>
      </c>
      <c r="CE57" s="62" t="s">
        <v>7</v>
      </c>
      <c r="CF57" s="62" t="s">
        <v>7</v>
      </c>
      <c r="CG57" s="62" t="s">
        <v>7</v>
      </c>
      <c r="CH57" s="62" t="s">
        <v>7</v>
      </c>
      <c r="CI57" s="62" t="s">
        <v>7</v>
      </c>
      <c r="CJ57" s="62" t="s">
        <v>7</v>
      </c>
      <c r="CK57" s="62" t="s">
        <v>7</v>
      </c>
      <c r="CL57" s="117"/>
      <c r="CM57" s="60" t="str">
        <f>IF(AD57="Athlete Name","",AD57)</f>
        <v>Stephanie Allan</v>
      </c>
      <c r="CN57" s="46">
        <v>12</v>
      </c>
      <c r="CO57" s="88"/>
    </row>
    <row r="58" spans="2:93" x14ac:dyDescent="0.35">
      <c r="B58" s="71"/>
      <c r="C58" s="327"/>
      <c r="D58" s="47"/>
      <c r="E58" s="60"/>
      <c r="G58" s="46"/>
      <c r="I58" s="61" t="str">
        <f>IF(SUM(AF58:AJ58)=0,"",SUM(AF58:AJ58))</f>
        <v/>
      </c>
      <c r="J58" s="108" t="s">
        <v>12</v>
      </c>
      <c r="K58" s="45" t="str">
        <f>IFERROR(LARGE((AL58:CK58),1),"")</f>
        <v/>
      </c>
      <c r="L58" s="1" t="str">
        <f>IFERROR(LARGE((AL58:CK58),2),"")</f>
        <v/>
      </c>
      <c r="M58" s="1" t="str">
        <f>IFERROR(LARGE((AL58:CK58),3),"")</f>
        <v/>
      </c>
      <c r="N58" s="1" t="str">
        <f>IFERROR(LARGE((AL58:CK58),4),"")</f>
        <v/>
      </c>
      <c r="O58" s="46" t="str">
        <f>IFERROR(LARGE((AL58:CK58),5),"")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117"/>
      <c r="CM58" s="60"/>
      <c r="CN58" s="46"/>
      <c r="CO58" s="88"/>
    </row>
    <row r="59" spans="2:93"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2"/>
      <c r="CL59" s="118"/>
      <c r="CM59" s="146"/>
      <c r="CN59" s="97"/>
      <c r="CO59" s="105"/>
    </row>
    <row r="60" spans="2:93"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2"/>
      <c r="CL60" s="117"/>
      <c r="CM60" s="149"/>
      <c r="CN60" s="46"/>
      <c r="CO60" s="88"/>
    </row>
    <row r="61" spans="2:93" x14ac:dyDescent="0.35">
      <c r="B61" s="71"/>
      <c r="C61" s="327">
        <f t="shared" si="9"/>
        <v>12</v>
      </c>
      <c r="D61" s="47" t="str">
        <f t="shared" si="9"/>
        <v>Ginny Thrasher</v>
      </c>
      <c r="E61" s="60"/>
      <c r="F61" s="1">
        <f>IF(COUNT(AL61:CK61)=0,"", COUNT(AL61:CK61))</f>
        <v>17</v>
      </c>
      <c r="G61" s="46">
        <f t="shared" ref="G61" si="129">_xlfn.IFS(F61="","",F61=1,1,F61=2,2,F61=3,3,F61=4,4,F61=5,5,F61&gt;5,5)</f>
        <v>5</v>
      </c>
      <c r="I61" s="61"/>
      <c r="J61" s="108" t="s">
        <v>7</v>
      </c>
      <c r="K61" s="45">
        <f>IFERROR(LARGE((AL61:CK61),1),"")</f>
        <v>591</v>
      </c>
      <c r="L61" s="1">
        <f>IFERROR(LARGE((AL61:CK61),2),"")</f>
        <v>589</v>
      </c>
      <c r="M61" s="1">
        <f>IFERROR(LARGE((AL61:CK61),3),"")</f>
        <v>589</v>
      </c>
      <c r="N61" s="1">
        <f>IFERROR(LARGE((AL61:CK61),4),"")</f>
        <v>588</v>
      </c>
      <c r="O61" s="46">
        <f>IFERROR(LARGE((AL61:CK61),5),"")</f>
        <v>587</v>
      </c>
      <c r="P61" s="1"/>
      <c r="Q61" s="56">
        <f t="shared" si="11"/>
        <v>588.79999999999995</v>
      </c>
      <c r="R61" s="57" t="str">
        <f t="shared" si="12"/>
        <v/>
      </c>
      <c r="T61" s="5">
        <f t="shared" ref="T61" si="130">IF(U61="","",1)</f>
        <v>1</v>
      </c>
      <c r="U61" s="4">
        <f t="shared" ref="U61" si="131">IF(SUM(Q61:R61)=0,"",SUM(Q61:R61))</f>
        <v>588.79999999999995</v>
      </c>
      <c r="V61" s="6">
        <f t="shared" ref="V61" si="132">IF(U61="","",1)</f>
        <v>1</v>
      </c>
      <c r="X61" s="60" t="str">
        <f t="shared" si="5"/>
        <v>Ginny Thrasher</v>
      </c>
      <c r="Y61" s="46"/>
      <c r="Z61" s="76"/>
      <c r="AB61" s="82"/>
      <c r="AC61" s="45">
        <v>12</v>
      </c>
      <c r="AD61" s="60" t="s">
        <v>158</v>
      </c>
      <c r="AF61" s="45"/>
      <c r="AG61" s="1"/>
      <c r="AH61" s="1"/>
      <c r="AI61" s="1"/>
      <c r="AJ61" s="46"/>
      <c r="AK61" s="108"/>
      <c r="AL61" s="62" t="s">
        <v>7</v>
      </c>
      <c r="AM61" s="62" t="s">
        <v>7</v>
      </c>
      <c r="AN61" s="62">
        <v>585</v>
      </c>
      <c r="AO61" s="62">
        <v>587</v>
      </c>
      <c r="AP61" s="62">
        <v>587</v>
      </c>
      <c r="AQ61" s="62">
        <v>581</v>
      </c>
      <c r="AR61" s="62">
        <v>580</v>
      </c>
      <c r="AS61" s="62">
        <v>580</v>
      </c>
      <c r="AT61" s="62">
        <v>580</v>
      </c>
      <c r="AU61" s="62" t="s">
        <v>7</v>
      </c>
      <c r="AV61" s="62">
        <v>581</v>
      </c>
      <c r="AW61" s="62">
        <v>587</v>
      </c>
      <c r="AX61" s="62" t="s">
        <v>7</v>
      </c>
      <c r="AY61" s="62" t="s">
        <v>7</v>
      </c>
      <c r="AZ61" s="62" t="s">
        <v>7</v>
      </c>
      <c r="BA61" s="62" t="s">
        <v>7</v>
      </c>
      <c r="BB61" s="62" t="s">
        <v>7</v>
      </c>
      <c r="BC61" s="62" t="s">
        <v>7</v>
      </c>
      <c r="BD61" s="62" t="s">
        <v>7</v>
      </c>
      <c r="BE61" s="62" t="s">
        <v>7</v>
      </c>
      <c r="BF61" s="62" t="s">
        <v>7</v>
      </c>
      <c r="BG61" s="62" t="s">
        <v>7</v>
      </c>
      <c r="BH61" s="62" t="s">
        <v>7</v>
      </c>
      <c r="BI61" s="62">
        <v>589</v>
      </c>
      <c r="BJ61" s="62">
        <v>588</v>
      </c>
      <c r="BK61" s="62" t="s">
        <v>7</v>
      </c>
      <c r="BL61" s="62" t="s">
        <v>7</v>
      </c>
      <c r="BM61" s="62">
        <v>580</v>
      </c>
      <c r="BN61" s="62">
        <v>583</v>
      </c>
      <c r="BO61" s="62" t="s">
        <v>7</v>
      </c>
      <c r="BP61" s="62" t="s">
        <v>7</v>
      </c>
      <c r="BQ61" s="62" t="s">
        <v>7</v>
      </c>
      <c r="BR61" s="62" t="s">
        <v>7</v>
      </c>
      <c r="BS61" s="62" t="s">
        <v>7</v>
      </c>
      <c r="BT61" s="62" t="s">
        <v>7</v>
      </c>
      <c r="BU61" s="62" t="s">
        <v>7</v>
      </c>
      <c r="BV61" s="62">
        <v>591</v>
      </c>
      <c r="BW61" s="62" t="s">
        <v>7</v>
      </c>
      <c r="BX61" s="62">
        <v>581</v>
      </c>
      <c r="BY61" s="62">
        <v>580</v>
      </c>
      <c r="BZ61" s="62" t="s">
        <v>7</v>
      </c>
      <c r="CA61" s="62" t="s">
        <v>7</v>
      </c>
      <c r="CB61" s="62" t="s">
        <v>7</v>
      </c>
      <c r="CC61" s="62">
        <v>589</v>
      </c>
      <c r="CD61" s="62" t="s">
        <v>7</v>
      </c>
      <c r="CE61" s="62" t="s">
        <v>7</v>
      </c>
      <c r="CF61" s="62" t="s">
        <v>7</v>
      </c>
      <c r="CG61" s="62" t="s">
        <v>7</v>
      </c>
      <c r="CH61" s="62" t="s">
        <v>7</v>
      </c>
      <c r="CI61" s="62" t="s">
        <v>7</v>
      </c>
      <c r="CJ61" s="62" t="s">
        <v>7</v>
      </c>
      <c r="CK61" s="62" t="s">
        <v>7</v>
      </c>
      <c r="CL61" s="117"/>
      <c r="CM61" s="60" t="str">
        <f>IF(AD61="Athlete Name","",AD61)</f>
        <v>Ginny Thrasher</v>
      </c>
      <c r="CN61" s="46">
        <v>13</v>
      </c>
      <c r="CO61" s="88"/>
    </row>
    <row r="62" spans="2:93" x14ac:dyDescent="0.35">
      <c r="B62" s="71"/>
      <c r="C62" s="327"/>
      <c r="D62" s="47"/>
      <c r="E62" s="60"/>
      <c r="G62" s="46"/>
      <c r="I62" s="61" t="str">
        <f>IF(SUM(AF62:AJ62)=0,"",SUM(AF62:AJ62))</f>
        <v/>
      </c>
      <c r="J62" s="108" t="s">
        <v>12</v>
      </c>
      <c r="K62" s="45" t="str">
        <f>IFERROR(LARGE((AL62:CK62),1),"")</f>
        <v/>
      </c>
      <c r="L62" s="1" t="str">
        <f>IFERROR(LARGE((AL62:CK62),2),"")</f>
        <v/>
      </c>
      <c r="M62" s="1" t="str">
        <f>IFERROR(LARGE((AL62:CK62),3),"")</f>
        <v/>
      </c>
      <c r="N62" s="1" t="str">
        <f>IFERROR(LARGE((AL62:CK62),4),"")</f>
        <v/>
      </c>
      <c r="O62" s="46" t="str">
        <f>IFERROR(LARGE((AL62:CK62),5),"")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117"/>
      <c r="CM62" s="60"/>
      <c r="CN62" s="46"/>
      <c r="CO62" s="88"/>
    </row>
    <row r="63" spans="2:93"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6"/>
      <c r="CL63" s="118"/>
      <c r="CM63" s="158"/>
      <c r="CN63" s="97"/>
      <c r="CO63" s="105"/>
    </row>
    <row r="64" spans="2:93"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5"/>
      <c r="CL64" s="117"/>
      <c r="CM64" s="134"/>
      <c r="CN64" s="46"/>
      <c r="CO64" s="88"/>
    </row>
    <row r="65" spans="2:93" x14ac:dyDescent="0.35">
      <c r="B65" s="71"/>
      <c r="C65" s="327">
        <f t="shared" si="9"/>
        <v>13</v>
      </c>
      <c r="D65" s="47" t="str">
        <f t="shared" si="9"/>
        <v>Abigail Gordon</v>
      </c>
      <c r="E65" s="60"/>
      <c r="F65" s="1">
        <f>IF(COUNT(AL65:CK65)=0,"", COUNT(AL65:CK65))</f>
        <v>15</v>
      </c>
      <c r="G65" s="46">
        <f t="shared" ref="G65:G84" si="142">_xlfn.IFS(F65="","",F65=1,1,F65=2,2,F65=3,3,F65=4,4,F65=5,5,F65&gt;5,5)</f>
        <v>5</v>
      </c>
      <c r="I65" s="61"/>
      <c r="J65" s="108" t="s">
        <v>7</v>
      </c>
      <c r="K65" s="45">
        <f>IFERROR(LARGE((AL65:CK65),1),"")</f>
        <v>584</v>
      </c>
      <c r="L65" s="1">
        <f>IFERROR(LARGE((AL65:CK65),2),"")</f>
        <v>584</v>
      </c>
      <c r="M65" s="1">
        <f>IFERROR(LARGE((AL65:CK65),3),"")</f>
        <v>582</v>
      </c>
      <c r="N65" s="1">
        <f>IFERROR(LARGE((AL65:CK65),4),"")</f>
        <v>582</v>
      </c>
      <c r="O65" s="46">
        <f>IFERROR(LARGE((AL65:CK65),5),"")</f>
        <v>582</v>
      </c>
      <c r="P65" s="1"/>
      <c r="Q65" s="56">
        <f t="shared" si="11"/>
        <v>582.79999999999995</v>
      </c>
      <c r="R65" s="57" t="str">
        <f t="shared" si="12"/>
        <v/>
      </c>
      <c r="T65" s="5">
        <f t="shared" ref="T65" si="143">IF(U65="","",1)</f>
        <v>1</v>
      </c>
      <c r="U65" s="4">
        <f t="shared" ref="U65" si="144">IF(SUM(Q65:R65)=0,"",SUM(Q65:R65))</f>
        <v>582.79999999999995</v>
      </c>
      <c r="V65" s="6">
        <f t="shared" ref="V65" si="145">IF(U65="","",1)</f>
        <v>1</v>
      </c>
      <c r="X65" s="60" t="str">
        <f t="shared" si="5"/>
        <v>Abigail Gordon</v>
      </c>
      <c r="Y65" s="46"/>
      <c r="Z65" s="76"/>
      <c r="AB65" s="82"/>
      <c r="AC65" s="45">
        <v>13</v>
      </c>
      <c r="AD65" s="60" t="s">
        <v>166</v>
      </c>
      <c r="AF65" s="45"/>
      <c r="AG65" s="1"/>
      <c r="AH65" s="1"/>
      <c r="AI65" s="1"/>
      <c r="AJ65" s="46"/>
      <c r="AK65" s="108"/>
      <c r="AL65" s="62" t="s">
        <v>7</v>
      </c>
      <c r="AM65" s="62" t="s">
        <v>7</v>
      </c>
      <c r="AN65" s="62" t="s">
        <v>7</v>
      </c>
      <c r="AO65" s="62">
        <v>584</v>
      </c>
      <c r="AP65" s="62">
        <v>582</v>
      </c>
      <c r="AQ65" s="62">
        <v>581</v>
      </c>
      <c r="AR65" s="62">
        <v>578</v>
      </c>
      <c r="AS65" s="62">
        <v>574</v>
      </c>
      <c r="AT65" s="62" t="s">
        <v>7</v>
      </c>
      <c r="AU65" s="62" t="s">
        <v>7</v>
      </c>
      <c r="AV65" s="62">
        <v>569</v>
      </c>
      <c r="AW65" s="62" t="s">
        <v>7</v>
      </c>
      <c r="AX65" s="62" t="s">
        <v>7</v>
      </c>
      <c r="AY65" s="62" t="s">
        <v>7</v>
      </c>
      <c r="AZ65" s="62" t="s">
        <v>7</v>
      </c>
      <c r="BA65" s="62" t="s">
        <v>7</v>
      </c>
      <c r="BB65" s="62" t="s">
        <v>7</v>
      </c>
      <c r="BC65" s="62" t="s">
        <v>7</v>
      </c>
      <c r="BD65" s="62" t="s">
        <v>7</v>
      </c>
      <c r="BE65" s="62" t="s">
        <v>7</v>
      </c>
      <c r="BF65" s="62" t="s">
        <v>7</v>
      </c>
      <c r="BG65" s="62" t="s">
        <v>7</v>
      </c>
      <c r="BH65" s="62" t="s">
        <v>7</v>
      </c>
      <c r="BI65" s="62">
        <v>582</v>
      </c>
      <c r="BJ65" s="62">
        <v>582</v>
      </c>
      <c r="BK65" s="62" t="s">
        <v>7</v>
      </c>
      <c r="BL65" s="62" t="s">
        <v>7</v>
      </c>
      <c r="BM65" s="62">
        <v>572</v>
      </c>
      <c r="BN65" s="62">
        <v>578</v>
      </c>
      <c r="BO65" s="62" t="s">
        <v>7</v>
      </c>
      <c r="BP65" s="62" t="s">
        <v>7</v>
      </c>
      <c r="BQ65" s="62" t="s">
        <v>7</v>
      </c>
      <c r="BR65" s="62" t="s">
        <v>7</v>
      </c>
      <c r="BS65" s="62" t="s">
        <v>7</v>
      </c>
      <c r="BT65" s="62" t="s">
        <v>7</v>
      </c>
      <c r="BU65" s="62" t="s">
        <v>7</v>
      </c>
      <c r="BV65" s="62">
        <v>578</v>
      </c>
      <c r="BW65" s="62" t="s">
        <v>7</v>
      </c>
      <c r="BX65" s="62">
        <v>574</v>
      </c>
      <c r="BY65" s="62">
        <v>578</v>
      </c>
      <c r="BZ65" s="62" t="s">
        <v>7</v>
      </c>
      <c r="CA65" s="62" t="s">
        <v>7</v>
      </c>
      <c r="CB65" s="62">
        <v>562</v>
      </c>
      <c r="CC65" s="62">
        <v>584</v>
      </c>
      <c r="CD65" s="62" t="s">
        <v>7</v>
      </c>
      <c r="CE65" s="62" t="s">
        <v>7</v>
      </c>
      <c r="CF65" s="62" t="s">
        <v>7</v>
      </c>
      <c r="CG65" s="62" t="s">
        <v>7</v>
      </c>
      <c r="CH65" s="62" t="s">
        <v>7</v>
      </c>
      <c r="CI65" s="62" t="s">
        <v>7</v>
      </c>
      <c r="CJ65" s="62" t="s">
        <v>7</v>
      </c>
      <c r="CK65" s="62" t="s">
        <v>7</v>
      </c>
      <c r="CL65" s="117"/>
      <c r="CM65" s="60" t="str">
        <f>IF(AD65="Athlete Name","",AD65)</f>
        <v>Abigail Gordon</v>
      </c>
      <c r="CN65" s="46">
        <v>14</v>
      </c>
      <c r="CO65" s="88"/>
    </row>
    <row r="66" spans="2:93" x14ac:dyDescent="0.35">
      <c r="B66" s="71"/>
      <c r="C66" s="327"/>
      <c r="D66" s="47"/>
      <c r="E66" s="60"/>
      <c r="G66" s="46"/>
      <c r="I66" s="61" t="str">
        <f>IF(SUM(AF66:AJ66)=0,"",SUM(AF66:AJ66))</f>
        <v/>
      </c>
      <c r="J66" s="108" t="s">
        <v>12</v>
      </c>
      <c r="K66" s="45" t="str">
        <f>IFERROR(LARGE((AL66:CK66),1),"")</f>
        <v/>
      </c>
      <c r="L66" s="1" t="str">
        <f>IFERROR(LARGE((AL66:CK66),2),"")</f>
        <v/>
      </c>
      <c r="M66" s="1" t="str">
        <f>IFERROR(LARGE((AL66:CK66),3),"")</f>
        <v/>
      </c>
      <c r="N66" s="1" t="str">
        <f>IFERROR(LARGE((AL66:CK66),4),"")</f>
        <v/>
      </c>
      <c r="O66" s="46" t="str">
        <f>IFERROR(LARGE((AL66:CK66),5),"")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117"/>
      <c r="CM66" s="60"/>
      <c r="CN66" s="46"/>
      <c r="CO66" s="88"/>
    </row>
    <row r="67" spans="2:93"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2"/>
      <c r="CL67" s="118"/>
      <c r="CM67" s="146"/>
      <c r="CN67" s="97"/>
      <c r="CO67" s="105"/>
    </row>
    <row r="68" spans="2:93"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2"/>
      <c r="CL68" s="117"/>
      <c r="CM68" s="149"/>
      <c r="CN68" s="46"/>
      <c r="CO68" s="88"/>
    </row>
    <row r="69" spans="2:93" x14ac:dyDescent="0.35">
      <c r="B69" s="71"/>
      <c r="C69" s="327">
        <f t="shared" si="9"/>
        <v>14</v>
      </c>
      <c r="D69" s="47" t="str">
        <f t="shared" si="9"/>
        <v>Natalie Perrin</v>
      </c>
      <c r="E69" s="60"/>
      <c r="F69" s="1">
        <f>IF(COUNT(AL69:CK69)=0,"", COUNT(AL69:CK69))</f>
        <v>2</v>
      </c>
      <c r="G69" s="46">
        <f t="shared" si="142"/>
        <v>2</v>
      </c>
      <c r="I69" s="61"/>
      <c r="J69" s="108" t="s">
        <v>7</v>
      </c>
      <c r="K69" s="45">
        <f>IFERROR(LARGE((AL69:CK69),1),"")</f>
        <v>583</v>
      </c>
      <c r="L69" s="1">
        <f>IFERROR(LARGE((AL69:CK69),2),"")</f>
        <v>580</v>
      </c>
      <c r="M69" s="1" t="str">
        <f>IFERROR(LARGE((AL69:CK69),3),"")</f>
        <v/>
      </c>
      <c r="N69" s="1" t="str">
        <f>IFERROR(LARGE((AL69:CK69),4),"")</f>
        <v/>
      </c>
      <c r="O69" s="46" t="str">
        <f>IFERROR(LARGE((AL69:CK69),5),"")</f>
        <v/>
      </c>
      <c r="P69" s="1"/>
      <c r="Q69" s="56">
        <f t="shared" si="11"/>
        <v>581.5</v>
      </c>
      <c r="R69" s="57" t="str">
        <f t="shared" si="12"/>
        <v/>
      </c>
      <c r="T69" s="5">
        <f t="shared" ref="T69" si="155">IF(U69="","",1)</f>
        <v>1</v>
      </c>
      <c r="U69" s="4">
        <f t="shared" ref="U69" si="156">IF(SUM(Q69:R69)=0,"",SUM(Q69:R69))</f>
        <v>581.5</v>
      </c>
      <c r="V69" s="6">
        <f t="shared" ref="V69" si="157">IF(U69="","",1)</f>
        <v>1</v>
      </c>
      <c r="X69" s="60" t="str">
        <f t="shared" si="5"/>
        <v>Natalie Perrin</v>
      </c>
      <c r="Y69" s="46"/>
      <c r="Z69" s="76"/>
      <c r="AB69" s="82"/>
      <c r="AC69" s="45">
        <v>14</v>
      </c>
      <c r="AD69" s="60" t="s">
        <v>159</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v>580</v>
      </c>
      <c r="AZ69" s="62">
        <v>583</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62" t="s">
        <v>7</v>
      </c>
      <c r="CI69" s="62" t="s">
        <v>7</v>
      </c>
      <c r="CJ69" s="62" t="s">
        <v>7</v>
      </c>
      <c r="CK69" s="62" t="s">
        <v>7</v>
      </c>
      <c r="CL69" s="117"/>
      <c r="CM69" s="60" t="str">
        <f>IF(AD69="Athlete Name","",AD69)</f>
        <v>Natalie Perrin</v>
      </c>
      <c r="CN69" s="46">
        <v>15</v>
      </c>
      <c r="CO69" s="88"/>
    </row>
    <row r="70" spans="2:93" x14ac:dyDescent="0.35">
      <c r="B70" s="71"/>
      <c r="C70" s="327"/>
      <c r="D70" s="47"/>
      <c r="E70" s="60"/>
      <c r="G70" s="46"/>
      <c r="I70" s="61" t="str">
        <f>IF(SUM(AF70:AJ70)=0,"",SUM(AF70:AJ70))</f>
        <v/>
      </c>
      <c r="J70" s="108" t="s">
        <v>12</v>
      </c>
      <c r="K70" s="45" t="str">
        <f>IFERROR(LARGE((AL70:CK70),1),"")</f>
        <v/>
      </c>
      <c r="L70" s="1" t="str">
        <f>IFERROR(LARGE((AL70:CK70),2),"")</f>
        <v/>
      </c>
      <c r="M70" s="1" t="str">
        <f>IFERROR(LARGE((AL70:CK70),3),"")</f>
        <v/>
      </c>
      <c r="N70" s="1" t="str">
        <f>IFERROR(LARGE((AL70:CK70),4),"")</f>
        <v/>
      </c>
      <c r="O70" s="46" t="str">
        <f>IFERROR(LARGE((AL70:CK70),5),"")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117"/>
      <c r="CM70" s="60"/>
      <c r="CN70" s="46"/>
      <c r="CO70" s="88"/>
    </row>
    <row r="71" spans="2:93" s="39" customFormat="1" ht="8.5" customHeight="1" thickBot="1" x14ac:dyDescent="0.4">
      <c r="B71" s="102"/>
      <c r="C71" s="328"/>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6"/>
      <c r="CL71" s="118"/>
      <c r="CM71" s="158"/>
      <c r="CN71" s="97"/>
      <c r="CO71" s="105"/>
    </row>
    <row r="72" spans="2:93" s="3" customFormat="1" x14ac:dyDescent="0.35">
      <c r="B72" s="74"/>
      <c r="C72" s="326"/>
      <c r="Q72" s="3" t="s">
        <v>6</v>
      </c>
      <c r="R72" s="3" t="s">
        <v>37</v>
      </c>
      <c r="Y72" s="66"/>
      <c r="Z72" s="75"/>
      <c r="AB72" s="83"/>
      <c r="AC72" s="58"/>
      <c r="AF72" s="3" t="s">
        <v>10</v>
      </c>
      <c r="AG72" s="3" t="s">
        <v>13</v>
      </c>
      <c r="AH72" s="3" t="s">
        <v>13</v>
      </c>
      <c r="AI72" s="3" t="s">
        <v>14</v>
      </c>
      <c r="AJ72" s="3" t="s">
        <v>16</v>
      </c>
      <c r="AL72" s="3">
        <f t="shared" ref="AL72:CK72" si="164">AL13</f>
        <v>0</v>
      </c>
      <c r="AM72" s="3">
        <f t="shared" si="164"/>
        <v>2022</v>
      </c>
      <c r="AN72" s="3">
        <f t="shared" si="164"/>
        <v>2022</v>
      </c>
      <c r="AO72" s="3">
        <f t="shared" si="164"/>
        <v>2023</v>
      </c>
      <c r="AP72" s="3">
        <f t="shared" si="164"/>
        <v>2023</v>
      </c>
      <c r="AQ72" s="3">
        <f t="shared" si="164"/>
        <v>2023</v>
      </c>
      <c r="AR72" s="3">
        <f t="shared" si="164"/>
        <v>2023</v>
      </c>
      <c r="AS72" s="3">
        <f t="shared" si="164"/>
        <v>2023</v>
      </c>
      <c r="AT72" s="3">
        <f t="shared" si="164"/>
        <v>2023</v>
      </c>
      <c r="AU72" s="3">
        <f t="shared" si="164"/>
        <v>2023</v>
      </c>
      <c r="AV72" s="3">
        <f t="shared" si="164"/>
        <v>2023</v>
      </c>
      <c r="AW72" s="3">
        <f t="shared" si="164"/>
        <v>2023</v>
      </c>
      <c r="AX72" s="3">
        <f t="shared" ref="AX72:CD72" si="165">AX13</f>
        <v>2023</v>
      </c>
      <c r="AY72" s="3">
        <f t="shared" si="165"/>
        <v>2023</v>
      </c>
      <c r="AZ72" s="3">
        <f t="shared" ref="AZ72:BF72" si="166">AZ13</f>
        <v>2023</v>
      </c>
      <c r="BA72" s="3">
        <f t="shared" si="166"/>
        <v>2023</v>
      </c>
      <c r="BB72" s="3">
        <f t="shared" si="166"/>
        <v>2023</v>
      </c>
      <c r="BC72" s="3">
        <f t="shared" si="166"/>
        <v>2023</v>
      </c>
      <c r="BD72" s="3">
        <f t="shared" si="166"/>
        <v>2023</v>
      </c>
      <c r="BE72" s="3">
        <f t="shared" si="166"/>
        <v>2023</v>
      </c>
      <c r="BF72" s="3">
        <f t="shared" si="166"/>
        <v>2023</v>
      </c>
      <c r="BG72" s="3">
        <f t="shared" si="165"/>
        <v>2023</v>
      </c>
      <c r="BH72" s="3">
        <f t="shared" ref="BH72:BP72" si="167">BH13</f>
        <v>2023</v>
      </c>
      <c r="BI72" s="3">
        <f t="shared" si="167"/>
        <v>2023</v>
      </c>
      <c r="BJ72" s="3">
        <f t="shared" ref="BJ72:BO72" si="168">BJ13</f>
        <v>2023</v>
      </c>
      <c r="BK72" s="3">
        <f t="shared" si="168"/>
        <v>2023</v>
      </c>
      <c r="BL72" s="3">
        <f t="shared" si="168"/>
        <v>2023</v>
      </c>
      <c r="BM72" s="3">
        <f t="shared" si="168"/>
        <v>2023</v>
      </c>
      <c r="BN72" s="3">
        <f t="shared" si="168"/>
        <v>2023</v>
      </c>
      <c r="BO72" s="3">
        <f t="shared" si="168"/>
        <v>2023</v>
      </c>
      <c r="BP72" s="3">
        <f t="shared" si="167"/>
        <v>2023</v>
      </c>
      <c r="BQ72" s="3">
        <f t="shared" ref="BQ72:BV72" si="169">BQ13</f>
        <v>2023</v>
      </c>
      <c r="BR72" s="3">
        <f t="shared" si="169"/>
        <v>2023</v>
      </c>
      <c r="BS72" s="3">
        <f t="shared" si="169"/>
        <v>2023</v>
      </c>
      <c r="BT72" s="3">
        <f t="shared" si="169"/>
        <v>2023</v>
      </c>
      <c r="BU72" s="3">
        <f t="shared" si="169"/>
        <v>2023</v>
      </c>
      <c r="BV72" s="3">
        <f t="shared" si="169"/>
        <v>2023</v>
      </c>
      <c r="BW72" s="3">
        <f t="shared" si="165"/>
        <v>2023</v>
      </c>
      <c r="BX72" s="3">
        <f t="shared" si="165"/>
        <v>2023</v>
      </c>
      <c r="BY72" s="3">
        <f t="shared" si="165"/>
        <v>2023</v>
      </c>
      <c r="BZ72" s="3">
        <f t="shared" si="165"/>
        <v>2023</v>
      </c>
      <c r="CA72" s="3">
        <f t="shared" ref="CA72:CB72" si="170">CA13</f>
        <v>2023</v>
      </c>
      <c r="CB72" s="3">
        <f t="shared" si="170"/>
        <v>2023</v>
      </c>
      <c r="CC72" s="3">
        <f t="shared" si="165"/>
        <v>2023</v>
      </c>
      <c r="CD72" s="3">
        <f t="shared" si="165"/>
        <v>2023</v>
      </c>
      <c r="CE72" s="3">
        <f t="shared" ref="CE72:CH72" si="171">CE13</f>
        <v>2023</v>
      </c>
      <c r="CF72" s="3" t="str">
        <f t="shared" si="171"/>
        <v>Year</v>
      </c>
      <c r="CG72" s="3" t="str">
        <f t="shared" si="171"/>
        <v>Year</v>
      </c>
      <c r="CH72" s="3" t="str">
        <f t="shared" si="171"/>
        <v>Year</v>
      </c>
      <c r="CI72" s="3" t="str">
        <f t="shared" ref="CI72" si="172">CI13</f>
        <v>Year</v>
      </c>
      <c r="CJ72" s="3" t="str">
        <f t="shared" si="164"/>
        <v>Year</v>
      </c>
      <c r="CK72" s="3" t="str">
        <f t="shared" si="164"/>
        <v>Year</v>
      </c>
      <c r="CN72" s="66"/>
      <c r="CO72" s="89"/>
    </row>
    <row r="73" spans="2:93" s="3" customFormat="1" x14ac:dyDescent="0.35">
      <c r="B73" s="74"/>
      <c r="C73" s="326" t="s">
        <v>0</v>
      </c>
      <c r="F73" s="3" t="s">
        <v>2</v>
      </c>
      <c r="G73" s="3" t="s">
        <v>1</v>
      </c>
      <c r="I73" s="3" t="s">
        <v>13</v>
      </c>
      <c r="K73" s="347" t="s">
        <v>36</v>
      </c>
      <c r="L73" s="347"/>
      <c r="M73" s="347"/>
      <c r="N73" s="347"/>
      <c r="O73" s="347"/>
      <c r="Q73" s="3" t="s">
        <v>7</v>
      </c>
      <c r="R73" s="3" t="s">
        <v>8</v>
      </c>
      <c r="U73" s="3" t="s">
        <v>4</v>
      </c>
      <c r="Y73" s="66"/>
      <c r="Z73" s="75"/>
      <c r="AB73" s="83"/>
      <c r="AC73" s="58" t="s">
        <v>0</v>
      </c>
      <c r="AF73" s="3" t="s">
        <v>11</v>
      </c>
      <c r="AG73" s="3" t="s">
        <v>51</v>
      </c>
      <c r="AH73" s="3" t="s">
        <v>4</v>
      </c>
      <c r="AI73" s="3" t="s">
        <v>15</v>
      </c>
      <c r="AJ73" s="3" t="s">
        <v>7</v>
      </c>
      <c r="AL73" s="3">
        <f t="shared" ref="AL73:CK73" si="173">AL14</f>
        <v>0</v>
      </c>
      <c r="AM73" s="3" t="str">
        <f t="shared" si="173"/>
        <v>December</v>
      </c>
      <c r="AN73" s="3" t="str">
        <f t="shared" si="173"/>
        <v>December</v>
      </c>
      <c r="AO73" s="3" t="str">
        <f t="shared" si="173"/>
        <v>January</v>
      </c>
      <c r="AP73" s="3" t="str">
        <f t="shared" si="173"/>
        <v>January</v>
      </c>
      <c r="AQ73" s="3" t="str">
        <f t="shared" si="173"/>
        <v>January</v>
      </c>
      <c r="AR73" s="3" t="str">
        <f t="shared" si="173"/>
        <v>January</v>
      </c>
      <c r="AS73" s="3" t="str">
        <f t="shared" si="173"/>
        <v>January</v>
      </c>
      <c r="AT73" s="3" t="str">
        <f t="shared" si="173"/>
        <v>January</v>
      </c>
      <c r="AU73" s="3" t="str">
        <f t="shared" si="173"/>
        <v>January</v>
      </c>
      <c r="AV73" s="3" t="str">
        <f t="shared" si="173"/>
        <v>February</v>
      </c>
      <c r="AW73" s="3" t="str">
        <f t="shared" si="173"/>
        <v>March</v>
      </c>
      <c r="AX73" s="3" t="str">
        <f t="shared" ref="AX73:CD73" si="174">AX14</f>
        <v>March</v>
      </c>
      <c r="AY73" s="3" t="str">
        <f t="shared" si="174"/>
        <v>April</v>
      </c>
      <c r="AZ73" s="3" t="str">
        <f t="shared" ref="AZ73:BF73" si="175">AZ14</f>
        <v>April</v>
      </c>
      <c r="BA73" s="3" t="str">
        <f t="shared" si="175"/>
        <v>April</v>
      </c>
      <c r="BB73" s="3" t="str">
        <f t="shared" si="175"/>
        <v>April</v>
      </c>
      <c r="BC73" s="3" t="str">
        <f t="shared" si="175"/>
        <v>April</v>
      </c>
      <c r="BD73" s="3" t="str">
        <f t="shared" si="175"/>
        <v>May</v>
      </c>
      <c r="BE73" s="3" t="str">
        <f t="shared" si="175"/>
        <v>May</v>
      </c>
      <c r="BF73" s="3" t="str">
        <f t="shared" si="175"/>
        <v>May</v>
      </c>
      <c r="BG73" s="3" t="str">
        <f t="shared" si="174"/>
        <v>May</v>
      </c>
      <c r="BH73" s="3" t="str">
        <f t="shared" ref="BH73:BP73" si="176">BH14</f>
        <v>May</v>
      </c>
      <c r="BI73" s="3" t="str">
        <f t="shared" si="176"/>
        <v>May</v>
      </c>
      <c r="BJ73" s="3" t="str">
        <f t="shared" ref="BJ73:BO73" si="177">BJ14</f>
        <v>May</v>
      </c>
      <c r="BK73" s="3" t="str">
        <f t="shared" si="177"/>
        <v>May</v>
      </c>
      <c r="BL73" s="3" t="str">
        <f t="shared" si="177"/>
        <v>June</v>
      </c>
      <c r="BM73" s="3" t="str">
        <f t="shared" si="177"/>
        <v>June</v>
      </c>
      <c r="BN73" s="3" t="str">
        <f t="shared" si="177"/>
        <v>June</v>
      </c>
      <c r="BO73" s="3" t="str">
        <f t="shared" si="177"/>
        <v>July</v>
      </c>
      <c r="BP73" s="3" t="str">
        <f t="shared" si="176"/>
        <v>July</v>
      </c>
      <c r="BQ73" s="3" t="str">
        <f t="shared" ref="BQ73:BV73" si="178">BQ14</f>
        <v>July</v>
      </c>
      <c r="BR73" s="3" t="str">
        <f t="shared" si="178"/>
        <v>July</v>
      </c>
      <c r="BS73" s="3" t="str">
        <f t="shared" si="178"/>
        <v>July</v>
      </c>
      <c r="BT73" s="3" t="str">
        <f t="shared" si="178"/>
        <v>August</v>
      </c>
      <c r="BU73" s="3" t="str">
        <f t="shared" si="178"/>
        <v>August</v>
      </c>
      <c r="BV73" s="3" t="str">
        <f t="shared" si="178"/>
        <v>Aug</v>
      </c>
      <c r="BW73" s="3" t="str">
        <f t="shared" si="174"/>
        <v>Sept</v>
      </c>
      <c r="BX73" s="3" t="str">
        <f t="shared" si="174"/>
        <v>Oct</v>
      </c>
      <c r="BY73" s="3" t="str">
        <f t="shared" si="174"/>
        <v>Oct</v>
      </c>
      <c r="BZ73" s="3" t="str">
        <f t="shared" si="174"/>
        <v>Oct</v>
      </c>
      <c r="CA73" s="3" t="str">
        <f t="shared" ref="CA73:CB73" si="179">CA14</f>
        <v>Oct</v>
      </c>
      <c r="CB73" s="3" t="str">
        <f t="shared" si="179"/>
        <v>Nov</v>
      </c>
      <c r="CC73" s="3" t="str">
        <f t="shared" si="174"/>
        <v>Nov</v>
      </c>
      <c r="CD73" s="3" t="str">
        <f t="shared" si="174"/>
        <v>Nov</v>
      </c>
      <c r="CE73" s="3" t="str">
        <f t="shared" ref="CE73:CH73" si="180">CE14</f>
        <v>Nov</v>
      </c>
      <c r="CF73" s="3" t="str">
        <f t="shared" si="180"/>
        <v>Month</v>
      </c>
      <c r="CG73" s="3" t="str">
        <f t="shared" si="180"/>
        <v>Month</v>
      </c>
      <c r="CH73" s="3" t="str">
        <f t="shared" si="180"/>
        <v>Month</v>
      </c>
      <c r="CI73" s="3" t="str">
        <f t="shared" ref="CI73" si="181">CI14</f>
        <v>Month</v>
      </c>
      <c r="CJ73" s="3" t="str">
        <f t="shared" si="173"/>
        <v>Month</v>
      </c>
      <c r="CK73" s="3" t="str">
        <f t="shared" si="173"/>
        <v>Month</v>
      </c>
      <c r="CN73" s="66" t="s">
        <v>0</v>
      </c>
      <c r="CO73" s="89"/>
    </row>
    <row r="74" spans="2:93" s="3" customFormat="1" ht="15" thickBot="1" x14ac:dyDescent="0.4">
      <c r="B74" s="74"/>
      <c r="C74" s="326"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K74" si="182">AL15</f>
        <v>0</v>
      </c>
      <c r="AM74" s="41" t="str">
        <f t="shared" si="182"/>
        <v>President Cup</v>
      </c>
      <c r="AN74" s="41" t="str">
        <f t="shared" si="182"/>
        <v>OTC PTO</v>
      </c>
      <c r="AO74" s="41" t="str">
        <f t="shared" si="182"/>
        <v>Eley Open 1</v>
      </c>
      <c r="AP74" s="41" t="str">
        <f t="shared" si="182"/>
        <v>Eley Open 2</v>
      </c>
      <c r="AQ74" s="41" t="str">
        <f t="shared" si="182"/>
        <v>Eley Open 3</v>
      </c>
      <c r="AR74" s="41" t="str">
        <f t="shared" si="182"/>
        <v>Eley Open 4</v>
      </c>
      <c r="AS74" s="41" t="str">
        <f t="shared" si="182"/>
        <v>Eley Open 5</v>
      </c>
      <c r="AT74" s="41" t="str">
        <f t="shared" si="182"/>
        <v>Eley Open 6</v>
      </c>
      <c r="AU74" s="41" t="str">
        <f t="shared" si="182"/>
        <v>Eley Open 7</v>
      </c>
      <c r="AV74" s="41" t="str">
        <f t="shared" si="182"/>
        <v>Cairo WC</v>
      </c>
      <c r="AW74" s="41" t="str">
        <f t="shared" si="182"/>
        <v>NTCSC monthly</v>
      </c>
      <c r="AX74" s="41" t="str">
        <f t="shared" ref="AX74:CD74" si="183">AX15</f>
        <v>Bhopal WC</v>
      </c>
      <c r="AY74" s="41" t="str">
        <f t="shared" si="183"/>
        <v>JO</v>
      </c>
      <c r="AZ74" s="41" t="str">
        <f t="shared" ref="AZ74:BF74" si="184">AZ15</f>
        <v>JO</v>
      </c>
      <c r="BA74" s="41" t="str">
        <f t="shared" si="184"/>
        <v>Lima WC</v>
      </c>
      <c r="BB74" s="41" t="str">
        <f t="shared" si="184"/>
        <v>Lima WC</v>
      </c>
      <c r="BC74" s="41" t="str">
        <f t="shared" si="184"/>
        <v>Lapua IWK Berlin</v>
      </c>
      <c r="BD74" s="41" t="str">
        <f t="shared" si="184"/>
        <v>ISCH Hannover Qual</v>
      </c>
      <c r="BE74" s="41" t="str">
        <f t="shared" si="184"/>
        <v>ISCH Hannover Elim</v>
      </c>
      <c r="BF74" s="41" t="str">
        <f t="shared" si="184"/>
        <v>Pilsen Liberation</v>
      </c>
      <c r="BG74" s="41" t="str">
        <f t="shared" si="183"/>
        <v>Baku WC Elim</v>
      </c>
      <c r="BH74" s="41" t="str">
        <f t="shared" ref="BH74:BP74" si="185">BH15</f>
        <v>Baku WC Qual</v>
      </c>
      <c r="BI74" s="41" t="str">
        <f t="shared" si="185"/>
        <v>NTCSC PTO</v>
      </c>
      <c r="BJ74" s="41" t="str">
        <f t="shared" ref="BJ74:BO74" si="186">BJ15</f>
        <v>NTCSC PTO</v>
      </c>
      <c r="BK74" s="41" t="str">
        <f t="shared" si="186"/>
        <v>NTCSC PTO</v>
      </c>
      <c r="BL74" s="41" t="str">
        <f t="shared" si="186"/>
        <v>Camp Perry Open</v>
      </c>
      <c r="BM74" s="41" t="str">
        <f t="shared" si="186"/>
        <v>USASNC</v>
      </c>
      <c r="BN74" s="41" t="str">
        <f t="shared" si="186"/>
        <v>USASNC</v>
      </c>
      <c r="BO74" s="41" t="str">
        <f t="shared" si="186"/>
        <v>Pan Am Tryout</v>
      </c>
      <c r="BP74" s="41" t="str">
        <f t="shared" si="185"/>
        <v>Pan Am Tryout</v>
      </c>
      <c r="BQ74" s="41" t="str">
        <f t="shared" ref="BQ74:BV74" si="187">BQ15</f>
        <v>CMP Nat'l</v>
      </c>
      <c r="BR74" s="41" t="str">
        <f t="shared" si="187"/>
        <v>CMP Nat'l</v>
      </c>
      <c r="BS74" s="41" t="str">
        <f t="shared" si="187"/>
        <v>Jr World Champ</v>
      </c>
      <c r="BT74" s="41" t="str">
        <f t="shared" si="187"/>
        <v>Baku WC Elim</v>
      </c>
      <c r="BU74" s="41" t="str">
        <f t="shared" si="187"/>
        <v>Baku WC Qual</v>
      </c>
      <c r="BV74" s="41" t="str">
        <f t="shared" si="187"/>
        <v>NTCSC PTO</v>
      </c>
      <c r="BW74" s="41" t="str">
        <f t="shared" si="183"/>
        <v>Rio WC Elim</v>
      </c>
      <c r="BX74" s="41" t="str">
        <f t="shared" si="183"/>
        <v>Oly Tryout 1</v>
      </c>
      <c r="BY74" s="41" t="str">
        <f t="shared" si="183"/>
        <v>Oly Tryout 1</v>
      </c>
      <c r="BZ74" s="41" t="str">
        <f t="shared" si="183"/>
        <v>NTCSC Monthly PTO</v>
      </c>
      <c r="CA74" s="41" t="str">
        <f t="shared" ref="CA74:CB74" si="188">CA15</f>
        <v>Pan Am Games</v>
      </c>
      <c r="CB74" s="41" t="str">
        <f t="shared" si="188"/>
        <v>Dixie Double</v>
      </c>
      <c r="CC74" s="41" t="str">
        <f t="shared" si="183"/>
        <v>NTCSC PTO</v>
      </c>
      <c r="CD74" s="41" t="str">
        <f t="shared" si="183"/>
        <v>NTCSC PTO</v>
      </c>
      <c r="CE74" s="41" t="str">
        <f t="shared" ref="CE74:CH74" si="189">CE15</f>
        <v>World Cup Final</v>
      </c>
      <c r="CF74" s="41" t="str">
        <f t="shared" si="189"/>
        <v>Event 46</v>
      </c>
      <c r="CG74" s="41" t="str">
        <f t="shared" si="189"/>
        <v>Event 47</v>
      </c>
      <c r="CH74" s="41" t="str">
        <f t="shared" si="189"/>
        <v>Event 48</v>
      </c>
      <c r="CI74" s="41" t="str">
        <f t="shared" ref="CI74" si="190">CI15</f>
        <v>Event 49</v>
      </c>
      <c r="CJ74" s="41" t="str">
        <f t="shared" si="182"/>
        <v>Event 50</v>
      </c>
      <c r="CK74" s="41" t="str">
        <f t="shared" si="182"/>
        <v>Event 51</v>
      </c>
      <c r="CM74" s="41" t="s">
        <v>34</v>
      </c>
      <c r="CN74" s="66" t="s">
        <v>35</v>
      </c>
      <c r="CO74" s="89"/>
    </row>
    <row r="75" spans="2:93" s="39" customFormat="1" ht="8.5" customHeight="1" x14ac:dyDescent="0.35">
      <c r="B75" s="102"/>
      <c r="C75" s="328"/>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5"/>
      <c r="CL75" s="118"/>
      <c r="CM75" s="134"/>
      <c r="CN75" s="97"/>
      <c r="CO75" s="105"/>
    </row>
    <row r="76" spans="2:93" x14ac:dyDescent="0.35">
      <c r="B76" s="71"/>
      <c r="C76" s="327">
        <f t="shared" si="9"/>
        <v>15</v>
      </c>
      <c r="D76" s="47" t="str">
        <f t="shared" si="9"/>
        <v>Anne White</v>
      </c>
      <c r="E76" s="60"/>
      <c r="F76" s="1">
        <f>IF(COUNT(AL76:CK76)=0,"", COUNT(AL76:CK76))</f>
        <v>11</v>
      </c>
      <c r="G76" s="46">
        <f t="shared" si="142"/>
        <v>5</v>
      </c>
      <c r="I76" s="61"/>
      <c r="J76" s="108" t="s">
        <v>7</v>
      </c>
      <c r="K76" s="45">
        <f>IFERROR(LARGE((AL76:CK76),1),"")</f>
        <v>589</v>
      </c>
      <c r="L76" s="1">
        <f>IFERROR(LARGE((AL76:CK76),2),"")</f>
        <v>585</v>
      </c>
      <c r="M76" s="1">
        <f>IFERROR(LARGE((AL76:CK76),3),"")</f>
        <v>584</v>
      </c>
      <c r="N76" s="1">
        <f>IFERROR(LARGE((AL76:CK76),4),"")</f>
        <v>583</v>
      </c>
      <c r="O76" s="46">
        <f>IFERROR(LARGE((AL76:CK76),5),"")</f>
        <v>581</v>
      </c>
      <c r="P76" s="1"/>
      <c r="Q76" s="56">
        <f t="shared" si="11"/>
        <v>584.4</v>
      </c>
      <c r="R76" s="57" t="str">
        <f t="shared" si="12"/>
        <v/>
      </c>
      <c r="T76" s="5">
        <f t="shared" ref="T76" si="191">IF(U76="","",1)</f>
        <v>1</v>
      </c>
      <c r="U76" s="4">
        <f t="shared" ref="U76" si="192">IF(SUM(Q76:R76)=0,"",SUM(Q76:R76))</f>
        <v>584.4</v>
      </c>
      <c r="V76" s="6">
        <f t="shared" ref="V76" si="193">IF(U76="","",1)</f>
        <v>1</v>
      </c>
      <c r="X76" s="60" t="str">
        <f t="shared" si="5"/>
        <v>Anne White</v>
      </c>
      <c r="Y76" s="46"/>
      <c r="Z76" s="76"/>
      <c r="AB76" s="82"/>
      <c r="AC76" s="45">
        <v>15</v>
      </c>
      <c r="AD76" s="60" t="s">
        <v>182</v>
      </c>
      <c r="AF76" s="45"/>
      <c r="AG76" s="1"/>
      <c r="AH76" s="1"/>
      <c r="AI76" s="1"/>
      <c r="AJ76" s="46"/>
      <c r="AK76" s="108"/>
      <c r="AL76" s="62" t="s">
        <v>7</v>
      </c>
      <c r="AM76" s="62" t="s">
        <v>7</v>
      </c>
      <c r="AN76" s="62" t="s">
        <v>7</v>
      </c>
      <c r="AO76" s="62">
        <v>589</v>
      </c>
      <c r="AP76" s="62">
        <v>585</v>
      </c>
      <c r="AQ76" s="62">
        <v>584</v>
      </c>
      <c r="AR76" s="62">
        <v>579</v>
      </c>
      <c r="AS76" s="62">
        <v>573</v>
      </c>
      <c r="AT76" s="62">
        <v>572</v>
      </c>
      <c r="AU76" s="62" t="s">
        <v>7</v>
      </c>
      <c r="AV76" s="62">
        <v>564</v>
      </c>
      <c r="AW76" s="62" t="s">
        <v>7</v>
      </c>
      <c r="AX76" s="62" t="s">
        <v>7</v>
      </c>
      <c r="AY76" s="62">
        <v>581</v>
      </c>
      <c r="AZ76" s="62">
        <v>581</v>
      </c>
      <c r="BA76" s="62" t="s">
        <v>7</v>
      </c>
      <c r="BB76" s="62" t="s">
        <v>7</v>
      </c>
      <c r="BC76" s="62" t="s">
        <v>7</v>
      </c>
      <c r="BD76" s="62" t="s">
        <v>7</v>
      </c>
      <c r="BE76" s="62" t="s">
        <v>7</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v>557</v>
      </c>
      <c r="BY76" s="62">
        <v>583</v>
      </c>
      <c r="BZ76" s="62" t="s">
        <v>7</v>
      </c>
      <c r="CA76" s="62" t="s">
        <v>7</v>
      </c>
      <c r="CB76" s="62" t="s">
        <v>7</v>
      </c>
      <c r="CC76" s="62" t="s">
        <v>7</v>
      </c>
      <c r="CD76" s="62" t="s">
        <v>7</v>
      </c>
      <c r="CE76" s="62" t="s">
        <v>7</v>
      </c>
      <c r="CF76" s="62" t="s">
        <v>7</v>
      </c>
      <c r="CG76" s="62" t="s">
        <v>7</v>
      </c>
      <c r="CH76" s="62" t="s">
        <v>7</v>
      </c>
      <c r="CI76" s="62" t="s">
        <v>7</v>
      </c>
      <c r="CJ76" s="62" t="s">
        <v>7</v>
      </c>
      <c r="CK76" s="62" t="s">
        <v>7</v>
      </c>
      <c r="CL76" s="117"/>
      <c r="CM76" s="60" t="str">
        <f>IF(AD76="Athlete Name","",AD76)</f>
        <v>Anne White</v>
      </c>
      <c r="CN76" s="46">
        <v>16</v>
      </c>
      <c r="CO76" s="88"/>
    </row>
    <row r="77" spans="2:93" x14ac:dyDescent="0.35">
      <c r="B77" s="71"/>
      <c r="C77" s="327"/>
      <c r="D77" s="337"/>
      <c r="E77" s="60"/>
      <c r="G77" s="46"/>
      <c r="I77" s="61" t="str">
        <f>IF(SUM(AF77:AJ77)=0,"",SUM(AF77:AJ77))</f>
        <v/>
      </c>
      <c r="J77" s="108" t="s">
        <v>12</v>
      </c>
      <c r="K77" s="45" t="str">
        <f>IFERROR(LARGE((AL77:CK77),1),"")</f>
        <v/>
      </c>
      <c r="L77" s="1" t="str">
        <f>IFERROR(LARGE((AL77:CK77),2),"")</f>
        <v/>
      </c>
      <c r="M77" s="1" t="str">
        <f>IFERROR(LARGE((AL77:CK77),3),"")</f>
        <v/>
      </c>
      <c r="N77" s="1" t="str">
        <f>IFERROR(LARGE((AL77:CK77),4),"")</f>
        <v/>
      </c>
      <c r="O77" s="46" t="str">
        <f>IFERROR(LARGE((AL77:CK77),5),"")</f>
        <v/>
      </c>
      <c r="P77" s="1"/>
      <c r="Q77" s="56"/>
      <c r="R77" s="57"/>
      <c r="T77" s="5">
        <f t="shared" ref="T77" si="194">IF(U76="","",1)</f>
        <v>1</v>
      </c>
      <c r="U77" s="126">
        <f t="shared" ref="U77" si="195">IF(U76="","",1)</f>
        <v>1</v>
      </c>
      <c r="V77" s="6">
        <f t="shared" ref="V77" si="196">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117"/>
      <c r="CM77" s="60"/>
      <c r="CN77" s="46"/>
      <c r="CO77" s="88"/>
    </row>
    <row r="78" spans="2:93" s="39" customFormat="1" ht="8.5" customHeight="1" thickBot="1" x14ac:dyDescent="0.4">
      <c r="B78" s="102"/>
      <c r="C78" s="328"/>
      <c r="D78" s="107"/>
      <c r="E78" s="103"/>
      <c r="F78" s="115"/>
      <c r="G78" s="116"/>
      <c r="I78" s="95"/>
      <c r="K78" s="96"/>
      <c r="L78" s="93"/>
      <c r="M78" s="93"/>
      <c r="N78" s="93"/>
      <c r="O78" s="94"/>
      <c r="Q78" s="112"/>
      <c r="R78" s="113"/>
      <c r="T78" s="110">
        <f t="shared" ref="T78" si="197">IF(U76="","",1)</f>
        <v>1</v>
      </c>
      <c r="U78" s="93">
        <f t="shared" ref="U78" si="198">IF(U76="","",1)</f>
        <v>1</v>
      </c>
      <c r="V78" s="109">
        <f t="shared" ref="V78" si="199">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2"/>
      <c r="CL78" s="118"/>
      <c r="CM78" s="146"/>
      <c r="CN78" s="97"/>
      <c r="CO78" s="105"/>
    </row>
    <row r="79" spans="2:93" ht="8.5" customHeight="1" thickTop="1" x14ac:dyDescent="0.35">
      <c r="B79" s="71"/>
      <c r="C79" s="327"/>
      <c r="D79" s="47"/>
      <c r="E79" s="60"/>
      <c r="G79" s="46"/>
      <c r="I79" s="61"/>
      <c r="K79" s="45"/>
      <c r="L79" s="1"/>
      <c r="M79" s="1"/>
      <c r="N79" s="1"/>
      <c r="O79" s="46"/>
      <c r="P79" s="1"/>
      <c r="Q79" s="56"/>
      <c r="R79" s="57"/>
      <c r="T79" s="5">
        <f t="shared" ref="T79" si="200">IF(U80="","",1)</f>
        <v>1</v>
      </c>
      <c r="U79" s="1">
        <f t="shared" ref="U79" si="201">IF(U80="","",1)</f>
        <v>1</v>
      </c>
      <c r="V79" s="6">
        <f t="shared" ref="V79" si="202">IF(U80="","",1)</f>
        <v>1</v>
      </c>
      <c r="X79" s="60"/>
      <c r="Y79" s="46"/>
      <c r="Z79" s="76"/>
      <c r="AB79" s="82"/>
      <c r="AC79" s="45"/>
      <c r="AD79" s="149"/>
      <c r="AF79" s="150"/>
      <c r="AG79" s="151"/>
      <c r="AH79" s="151"/>
      <c r="AI79" s="151"/>
      <c r="AJ79" s="152"/>
      <c r="AL79" s="150"/>
      <c r="AM79" s="151"/>
      <c r="AN79" s="151"/>
      <c r="AO79" s="151"/>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2"/>
      <c r="CL79" s="117"/>
      <c r="CM79" s="149"/>
      <c r="CN79" s="46"/>
      <c r="CO79" s="88"/>
    </row>
    <row r="80" spans="2:93" x14ac:dyDescent="0.35">
      <c r="B80" s="71"/>
      <c r="C80" s="327">
        <f t="shared" si="9"/>
        <v>16</v>
      </c>
      <c r="D80" s="47" t="str">
        <f t="shared" si="9"/>
        <v>Molly McGhin</v>
      </c>
      <c r="E80" s="60"/>
      <c r="F80" s="1">
        <f>IF(COUNT(AL80:CK80)=0,"", COUNT(AL80:CK80))</f>
        <v>9</v>
      </c>
      <c r="G80" s="46">
        <f t="shared" si="142"/>
        <v>5</v>
      </c>
      <c r="I80" s="61"/>
      <c r="J80" s="108" t="s">
        <v>7</v>
      </c>
      <c r="K80" s="45">
        <f>IFERROR(LARGE((AL80:CK80),1),"")</f>
        <v>589</v>
      </c>
      <c r="L80" s="1">
        <f>IFERROR(LARGE((AL80:CK80),2),"")</f>
        <v>587</v>
      </c>
      <c r="M80" s="1">
        <f>IFERROR(LARGE((AL80:CK80),3),"")</f>
        <v>586</v>
      </c>
      <c r="N80" s="1">
        <f>IFERROR(LARGE((AL80:CK80),4),"")</f>
        <v>585</v>
      </c>
      <c r="O80" s="46">
        <f>IFERROR(LARGE((AL80:CK80),5),"")</f>
        <v>585</v>
      </c>
      <c r="P80" s="1"/>
      <c r="Q80" s="56">
        <f t="shared" si="11"/>
        <v>586.4</v>
      </c>
      <c r="R80" s="57" t="str">
        <f t="shared" si="12"/>
        <v/>
      </c>
      <c r="T80" s="5">
        <f t="shared" ref="T80" si="203">IF(U80="","",1)</f>
        <v>1</v>
      </c>
      <c r="U80" s="4">
        <f t="shared" ref="U80" si="204">IF(SUM(Q80:R80)=0,"",SUM(Q80:R80))</f>
        <v>586.4</v>
      </c>
      <c r="V80" s="6">
        <f t="shared" ref="V80" si="205">IF(U80="","",1)</f>
        <v>1</v>
      </c>
      <c r="X80" s="60" t="str">
        <f t="shared" si="5"/>
        <v>Molly McGhin</v>
      </c>
      <c r="Y80" s="46"/>
      <c r="Z80" s="76"/>
      <c r="AB80" s="82"/>
      <c r="AC80" s="45">
        <v>16</v>
      </c>
      <c r="AD80" s="60" t="s">
        <v>206</v>
      </c>
      <c r="AF80" s="45"/>
      <c r="AG80" s="1"/>
      <c r="AH80" s="1"/>
      <c r="AI80" s="1"/>
      <c r="AJ80" s="46"/>
      <c r="AK80" s="108"/>
      <c r="AL80" s="62" t="s">
        <v>7</v>
      </c>
      <c r="AM80" s="62" t="s">
        <v>7</v>
      </c>
      <c r="AN80" s="62" t="s">
        <v>7</v>
      </c>
      <c r="AO80" s="62">
        <v>587</v>
      </c>
      <c r="AP80" s="62">
        <v>586</v>
      </c>
      <c r="AQ80" s="62">
        <v>582</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v>584</v>
      </c>
      <c r="BN80" s="62">
        <v>585</v>
      </c>
      <c r="BO80" s="62">
        <v>589</v>
      </c>
      <c r="BP80" s="62">
        <v>585</v>
      </c>
      <c r="BQ80" s="62" t="s">
        <v>7</v>
      </c>
      <c r="BR80" s="62" t="s">
        <v>7</v>
      </c>
      <c r="BS80" s="62" t="s">
        <v>7</v>
      </c>
      <c r="BT80" s="62" t="s">
        <v>7</v>
      </c>
      <c r="BU80" s="62" t="s">
        <v>7</v>
      </c>
      <c r="BV80" s="62" t="s">
        <v>7</v>
      </c>
      <c r="BW80" s="62" t="s">
        <v>7</v>
      </c>
      <c r="BX80" s="62">
        <v>583</v>
      </c>
      <c r="BY80" s="62">
        <v>585</v>
      </c>
      <c r="BZ80" s="62" t="s">
        <v>7</v>
      </c>
      <c r="CA80" s="62" t="s">
        <v>7</v>
      </c>
      <c r="CB80" s="62" t="s">
        <v>7</v>
      </c>
      <c r="CC80" s="62" t="s">
        <v>7</v>
      </c>
      <c r="CD80" s="62" t="s">
        <v>7</v>
      </c>
      <c r="CE80" s="62" t="s">
        <v>7</v>
      </c>
      <c r="CF80" s="62" t="s">
        <v>7</v>
      </c>
      <c r="CG80" s="62" t="s">
        <v>7</v>
      </c>
      <c r="CH80" s="62" t="s">
        <v>7</v>
      </c>
      <c r="CI80" s="62" t="s">
        <v>7</v>
      </c>
      <c r="CJ80" s="62" t="s">
        <v>7</v>
      </c>
      <c r="CK80" s="62" t="s">
        <v>7</v>
      </c>
      <c r="CL80" s="117"/>
      <c r="CM80" s="60" t="str">
        <f>IF(AD80="Athlete Name","",AD80)</f>
        <v>Molly McGhin</v>
      </c>
      <c r="CN80" s="46">
        <v>17</v>
      </c>
      <c r="CO80" s="88"/>
    </row>
    <row r="81" spans="2:93" x14ac:dyDescent="0.35">
      <c r="B81" s="71"/>
      <c r="C81" s="327"/>
      <c r="D81" s="47"/>
      <c r="E81" s="60"/>
      <c r="G81" s="46"/>
      <c r="I81" s="61" t="str">
        <f>IF(SUM(AF81:AJ81)=0,"",SUM(AF81:AJ81))</f>
        <v/>
      </c>
      <c r="J81" s="108" t="s">
        <v>12</v>
      </c>
      <c r="K81" s="45" t="str">
        <f>IFERROR(LARGE((AL81:CK81),1),"")</f>
        <v/>
      </c>
      <c r="L81" s="1" t="str">
        <f>IFERROR(LARGE((AL81:CK81),2),"")</f>
        <v/>
      </c>
      <c r="M81" s="1" t="str">
        <f>IFERROR(LARGE((AL81:CK81),3),"")</f>
        <v/>
      </c>
      <c r="N81" s="1" t="str">
        <f>IFERROR(LARGE((AL81:CK81),4),"")</f>
        <v/>
      </c>
      <c r="O81" s="46" t="str">
        <f>IFERROR(LARGE((AL81:CK81),5),"")</f>
        <v/>
      </c>
      <c r="P81" s="1"/>
      <c r="Q81" s="56"/>
      <c r="R81" s="57"/>
      <c r="T81" s="5">
        <f t="shared" ref="T81" si="206">IF(U80="","",1)</f>
        <v>1</v>
      </c>
      <c r="U81" s="126">
        <f t="shared" ref="U81" si="207">IF(U80="","",1)</f>
        <v>1</v>
      </c>
      <c r="V81" s="6">
        <f t="shared" ref="V81" si="208">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117"/>
      <c r="CM81" s="60"/>
      <c r="CN81" s="46"/>
      <c r="CO81" s="88"/>
    </row>
    <row r="82" spans="2:93" s="39" customFormat="1" ht="8.5" customHeight="1" thickBot="1" x14ac:dyDescent="0.4">
      <c r="B82" s="102"/>
      <c r="C82" s="328"/>
      <c r="D82" s="107"/>
      <c r="E82" s="103"/>
      <c r="F82" s="115"/>
      <c r="G82" s="116"/>
      <c r="I82" s="95"/>
      <c r="K82" s="96"/>
      <c r="L82" s="93"/>
      <c r="M82" s="93"/>
      <c r="N82" s="93"/>
      <c r="O82" s="94"/>
      <c r="Q82" s="112"/>
      <c r="R82" s="113"/>
      <c r="T82" s="110">
        <f t="shared" ref="T82" si="209">IF(U80="","",1)</f>
        <v>1</v>
      </c>
      <c r="U82" s="93">
        <f t="shared" ref="U82" si="210">IF(U80="","",1)</f>
        <v>1</v>
      </c>
      <c r="V82" s="109">
        <f t="shared" ref="V82" si="211">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6"/>
      <c r="CL82" s="118"/>
      <c r="CM82" s="158"/>
      <c r="CN82" s="97"/>
      <c r="CO82" s="105"/>
    </row>
    <row r="83" spans="2:93" ht="8.5" customHeight="1" thickTop="1" x14ac:dyDescent="0.35">
      <c r="B83" s="71"/>
      <c r="C83" s="327"/>
      <c r="D83" s="47"/>
      <c r="E83" s="60"/>
      <c r="G83" s="46"/>
      <c r="I83" s="61"/>
      <c r="K83" s="45"/>
      <c r="L83" s="1"/>
      <c r="M83" s="1"/>
      <c r="N83" s="1"/>
      <c r="O83" s="46"/>
      <c r="P83" s="1"/>
      <c r="Q83" s="56"/>
      <c r="R83" s="57"/>
      <c r="T83" s="5">
        <f t="shared" ref="T83" si="212">IF(U84="","",1)</f>
        <v>1</v>
      </c>
      <c r="U83" s="1">
        <f t="shared" ref="U83" si="213">IF(U84="","",1)</f>
        <v>1</v>
      </c>
      <c r="V83" s="6">
        <f t="shared" ref="V83" si="214">IF(U84="","",1)</f>
        <v>1</v>
      </c>
      <c r="X83" s="60"/>
      <c r="Y83" s="46"/>
      <c r="Z83" s="76"/>
      <c r="AB83" s="82"/>
      <c r="AC83" s="45"/>
      <c r="AD83" s="134"/>
      <c r="AF83" s="135"/>
      <c r="AG83" s="136"/>
      <c r="AH83" s="136"/>
      <c r="AI83" s="137"/>
      <c r="AJ83" s="138"/>
      <c r="AL83" s="143"/>
      <c r="AM83" s="137"/>
      <c r="AN83" s="137"/>
      <c r="AO83" s="137"/>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5"/>
      <c r="CL83" s="117"/>
      <c r="CM83" s="134"/>
      <c r="CN83" s="46"/>
      <c r="CO83" s="88"/>
    </row>
    <row r="84" spans="2:93" x14ac:dyDescent="0.35">
      <c r="B84" s="71"/>
      <c r="C84" s="327">
        <f t="shared" si="9"/>
        <v>17</v>
      </c>
      <c r="D84" s="47" t="str">
        <f t="shared" si="9"/>
        <v>Kristen Derting</v>
      </c>
      <c r="E84" s="60"/>
      <c r="F84" s="1">
        <f>IF(COUNT(AL84:CK84)=0,"", COUNT(AL84:CK84))</f>
        <v>8</v>
      </c>
      <c r="G84" s="46">
        <f t="shared" si="142"/>
        <v>5</v>
      </c>
      <c r="I84" s="61"/>
      <c r="J84" s="108" t="s">
        <v>7</v>
      </c>
      <c r="K84" s="45">
        <f>IFERROR(LARGE((AL84:CK84),1),"")</f>
        <v>587</v>
      </c>
      <c r="L84" s="1">
        <f>IFERROR(LARGE((AL84:CK84),2),"")</f>
        <v>586</v>
      </c>
      <c r="M84" s="1">
        <f>IFERROR(LARGE((AL84:CK84),3),"")</f>
        <v>584</v>
      </c>
      <c r="N84" s="1">
        <f>IFERROR(LARGE((AL84:CK84),4),"")</f>
        <v>580</v>
      </c>
      <c r="O84" s="46">
        <f>IFERROR(LARGE((AL84:CK84),5),"")</f>
        <v>578</v>
      </c>
      <c r="P84" s="1"/>
      <c r="Q84" s="56">
        <f t="shared" si="11"/>
        <v>583</v>
      </c>
      <c r="R84" s="57" t="str">
        <f t="shared" si="12"/>
        <v/>
      </c>
      <c r="T84" s="5">
        <f t="shared" ref="T84" si="215">IF(U84="","",1)</f>
        <v>1</v>
      </c>
      <c r="U84" s="4">
        <f t="shared" ref="U84" si="216">IF(SUM(Q84:R84)=0,"",SUM(Q84:R84))</f>
        <v>583</v>
      </c>
      <c r="V84" s="6">
        <f t="shared" ref="V84" si="217">IF(U84="","",1)</f>
        <v>1</v>
      </c>
      <c r="X84" s="60" t="str">
        <f t="shared" ref="X84:X128" si="218">IF(AD84="Athlete Name","",AD84)</f>
        <v>Kristen Derting</v>
      </c>
      <c r="Y84" s="46"/>
      <c r="Z84" s="76"/>
      <c r="AB84" s="82"/>
      <c r="AC84" s="45">
        <v>17</v>
      </c>
      <c r="AD84" s="60" t="s">
        <v>187</v>
      </c>
      <c r="AF84" s="45"/>
      <c r="AG84" s="1"/>
      <c r="AH84" s="1"/>
      <c r="AI84" s="1"/>
      <c r="AJ84" s="46"/>
      <c r="AK84" s="108"/>
      <c r="AL84" s="62" t="s">
        <v>7</v>
      </c>
      <c r="AM84" s="62" t="s">
        <v>7</v>
      </c>
      <c r="AN84" s="62" t="s">
        <v>7</v>
      </c>
      <c r="AO84" s="62">
        <v>587</v>
      </c>
      <c r="AP84" s="62">
        <v>586</v>
      </c>
      <c r="AQ84" s="62">
        <v>584</v>
      </c>
      <c r="AR84" s="62">
        <v>580</v>
      </c>
      <c r="AS84" s="62" t="s">
        <v>7</v>
      </c>
      <c r="AT84" s="62" t="s">
        <v>7</v>
      </c>
      <c r="AU84" s="62" t="s">
        <v>7</v>
      </c>
      <c r="AV84" s="62" t="s">
        <v>7</v>
      </c>
      <c r="AW84" s="62" t="s">
        <v>7</v>
      </c>
      <c r="AX84" s="62">
        <v>578</v>
      </c>
      <c r="AY84" s="62" t="s">
        <v>7</v>
      </c>
      <c r="AZ84" s="62" t="s">
        <v>7</v>
      </c>
      <c r="BA84" s="62">
        <v>574</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v>571</v>
      </c>
      <c r="BY84" s="62">
        <v>574</v>
      </c>
      <c r="BZ84" s="62" t="s">
        <v>7</v>
      </c>
      <c r="CA84" s="62" t="s">
        <v>7</v>
      </c>
      <c r="CB84" s="62" t="s">
        <v>7</v>
      </c>
      <c r="CC84" s="62" t="s">
        <v>7</v>
      </c>
      <c r="CD84" s="62" t="s">
        <v>7</v>
      </c>
      <c r="CE84" s="62" t="s">
        <v>7</v>
      </c>
      <c r="CF84" s="62" t="s">
        <v>7</v>
      </c>
      <c r="CG84" s="62" t="s">
        <v>7</v>
      </c>
      <c r="CH84" s="62" t="s">
        <v>7</v>
      </c>
      <c r="CI84" s="62" t="s">
        <v>7</v>
      </c>
      <c r="CJ84" s="62" t="s">
        <v>7</v>
      </c>
      <c r="CK84" s="62" t="s">
        <v>7</v>
      </c>
      <c r="CL84" s="117"/>
      <c r="CM84" s="60" t="str">
        <f>IF(AD84="Athlete Name","",AD84)</f>
        <v>Kristen Derting</v>
      </c>
      <c r="CN84" s="46">
        <v>18</v>
      </c>
      <c r="CO84" s="88"/>
    </row>
    <row r="85" spans="2:93" x14ac:dyDescent="0.35">
      <c r="B85" s="71"/>
      <c r="C85" s="327"/>
      <c r="D85" s="47"/>
      <c r="E85" s="60"/>
      <c r="F85" s="45"/>
      <c r="G85" s="46"/>
      <c r="I85" s="61" t="str">
        <f>IF(SUM(AF85:AJ85)=0,"",SUM(AF85:AJ85))</f>
        <v/>
      </c>
      <c r="J85" s="108" t="s">
        <v>12</v>
      </c>
      <c r="K85" s="45" t="str">
        <f>IFERROR(LARGE((AL85:CK85),1),"")</f>
        <v/>
      </c>
      <c r="L85" s="1" t="str">
        <f>IFERROR(LARGE((AL85:CK85),2),"")</f>
        <v/>
      </c>
      <c r="M85" s="1" t="str">
        <f>IFERROR(LARGE((AL85:CK85),3),"")</f>
        <v/>
      </c>
      <c r="N85" s="1" t="str">
        <f>IFERROR(LARGE((AL85:CK85),4),"")</f>
        <v/>
      </c>
      <c r="O85" s="46" t="str">
        <f>IFERROR(LARGE((AL85:CK85),5),"")</f>
        <v/>
      </c>
      <c r="P85" s="1"/>
      <c r="Q85" s="56"/>
      <c r="R85" s="57"/>
      <c r="T85" s="5">
        <f t="shared" ref="T85" si="219">IF(U84="","",1)</f>
        <v>1</v>
      </c>
      <c r="U85" s="126">
        <f t="shared" ref="U85" si="220">IF(U84="","",1)</f>
        <v>1</v>
      </c>
      <c r="V85" s="6">
        <f t="shared" ref="V85" si="221">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117"/>
      <c r="CM85" s="60"/>
      <c r="CN85" s="46"/>
      <c r="CO85" s="88"/>
    </row>
    <row r="86" spans="2:93" s="39" customFormat="1" ht="8.5" customHeight="1" thickBot="1" x14ac:dyDescent="0.4">
      <c r="B86" s="102"/>
      <c r="C86" s="328"/>
      <c r="D86" s="107"/>
      <c r="E86" s="103"/>
      <c r="F86" s="115"/>
      <c r="G86" s="116"/>
      <c r="I86" s="95"/>
      <c r="K86" s="96"/>
      <c r="L86" s="93"/>
      <c r="M86" s="93"/>
      <c r="N86" s="93"/>
      <c r="O86" s="94"/>
      <c r="Q86" s="112"/>
      <c r="R86" s="113"/>
      <c r="T86" s="110">
        <f t="shared" ref="T86" si="222">IF(U84="","",1)</f>
        <v>1</v>
      </c>
      <c r="U86" s="93">
        <f t="shared" ref="U86" si="223">IF(U84="","",1)</f>
        <v>1</v>
      </c>
      <c r="V86" s="109">
        <f t="shared" ref="V86" si="224">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2"/>
      <c r="CL86" s="118"/>
      <c r="CM86" s="146"/>
      <c r="CN86" s="97"/>
      <c r="CO86" s="105"/>
    </row>
    <row r="87" spans="2:93" ht="8.5" customHeight="1" thickTop="1" x14ac:dyDescent="0.35">
      <c r="B87" s="71"/>
      <c r="C87" s="327"/>
      <c r="D87" s="47"/>
      <c r="E87" s="60"/>
      <c r="G87" s="46"/>
      <c r="I87" s="61"/>
      <c r="K87" s="45"/>
      <c r="L87" s="1"/>
      <c r="M87" s="1"/>
      <c r="N87" s="1"/>
      <c r="O87" s="46"/>
      <c r="P87" s="1"/>
      <c r="Q87" s="56"/>
      <c r="R87" s="57"/>
      <c r="T87" s="5">
        <f t="shared" ref="T87" si="225">IF(U88="","",1)</f>
        <v>1</v>
      </c>
      <c r="U87" s="1">
        <f t="shared" ref="U87" si="226">IF(U88="","",1)</f>
        <v>1</v>
      </c>
      <c r="V87" s="6">
        <f t="shared" ref="V87" si="227">IF(U88="","",1)</f>
        <v>1</v>
      </c>
      <c r="X87" s="60"/>
      <c r="Y87" s="46"/>
      <c r="Z87" s="76"/>
      <c r="AB87" s="82"/>
      <c r="AC87" s="45"/>
      <c r="AD87" s="149"/>
      <c r="AF87" s="150"/>
      <c r="AG87" s="151"/>
      <c r="AH87" s="151"/>
      <c r="AI87" s="151"/>
      <c r="AJ87" s="152"/>
      <c r="AL87" s="150"/>
      <c r="AM87" s="151"/>
      <c r="AN87" s="151"/>
      <c r="AO87" s="151"/>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2"/>
      <c r="CL87" s="117"/>
      <c r="CM87" s="149"/>
      <c r="CN87" s="46"/>
      <c r="CO87" s="88"/>
    </row>
    <row r="88" spans="2:93" x14ac:dyDescent="0.35">
      <c r="B88" s="71"/>
      <c r="C88" s="327">
        <f t="shared" ref="C88:D128" si="228">IF(AC88="Athlete Name","",AC88)</f>
        <v>18</v>
      </c>
      <c r="D88" s="47" t="str">
        <f t="shared" si="228"/>
        <v>Bremen Butler</v>
      </c>
      <c r="E88" s="60"/>
      <c r="F88" s="1">
        <f>IF(COUNT(AL88:CK88)=0,"", COUNT(AL88:CK88))</f>
        <v>5</v>
      </c>
      <c r="G88" s="46">
        <f t="shared" ref="G88:G120" si="229">_xlfn.IFS(F88="","",F88=1,1,F88=2,2,F88=3,3,F88=4,4,F88=5,5,F88&gt;5,5)</f>
        <v>5</v>
      </c>
      <c r="I88" s="61"/>
      <c r="J88" s="108" t="s">
        <v>7</v>
      </c>
      <c r="K88" s="45">
        <f>IFERROR(LARGE((AL88:CK88),1),"")</f>
        <v>581</v>
      </c>
      <c r="L88" s="1">
        <f>IFERROR(LARGE((AL88:CK88),2),"")</f>
        <v>573</v>
      </c>
      <c r="M88" s="1">
        <f>IFERROR(LARGE((AL88:CK88),3),"")</f>
        <v>570</v>
      </c>
      <c r="N88" s="1">
        <f>IFERROR(LARGE((AL88:CK88),4),"")</f>
        <v>567</v>
      </c>
      <c r="O88" s="46">
        <f>IFERROR(LARGE((AL88:CK88),5),"")</f>
        <v>559</v>
      </c>
      <c r="P88" s="1"/>
      <c r="Q88" s="56">
        <f t="shared" ref="Q88:Q128" si="230">IFERROR(AVERAGEIF(K88:O88,"&gt;0"),"")</f>
        <v>570</v>
      </c>
      <c r="R88" s="57" t="str">
        <f t="shared" ref="R88:R128" si="231">IF(SUM(AF89:AJ89,K89:O89)=0,"",SUM(AF89:AJ89,K89:O89))</f>
        <v/>
      </c>
      <c r="T88" s="5">
        <f t="shared" ref="T88" si="232">IF(U88="","",1)</f>
        <v>1</v>
      </c>
      <c r="U88" s="4">
        <f t="shared" ref="U88" si="233">IF(SUM(Q88:R88)=0,"",SUM(Q88:R88))</f>
        <v>570</v>
      </c>
      <c r="V88" s="6">
        <f t="shared" ref="V88" si="234">IF(U88="","",1)</f>
        <v>1</v>
      </c>
      <c r="X88" s="60" t="str">
        <f t="shared" si="218"/>
        <v>Bremen Butler</v>
      </c>
      <c r="Y88" s="46"/>
      <c r="Z88" s="76"/>
      <c r="AB88" s="82"/>
      <c r="AC88" s="45">
        <v>18</v>
      </c>
      <c r="AD88" s="60" t="s">
        <v>203</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v>567</v>
      </c>
      <c r="AZ88" s="62">
        <v>581</v>
      </c>
      <c r="BA88" s="62" t="s">
        <v>7</v>
      </c>
      <c r="BB88" s="62" t="s">
        <v>7</v>
      </c>
      <c r="BC88" s="62" t="s">
        <v>7</v>
      </c>
      <c r="BD88" s="62" t="s">
        <v>7</v>
      </c>
      <c r="BE88" s="62" t="s">
        <v>7</v>
      </c>
      <c r="BF88" s="62" t="s">
        <v>7</v>
      </c>
      <c r="BG88" s="62" t="s">
        <v>7</v>
      </c>
      <c r="BH88" s="62" t="s">
        <v>7</v>
      </c>
      <c r="BI88" s="62" t="s">
        <v>7</v>
      </c>
      <c r="BJ88" s="62" t="s">
        <v>7</v>
      </c>
      <c r="BK88" s="62" t="s">
        <v>7</v>
      </c>
      <c r="BL88" s="62">
        <v>570</v>
      </c>
      <c r="BM88" s="62" t="s">
        <v>7</v>
      </c>
      <c r="BN88" s="62" t="s">
        <v>7</v>
      </c>
      <c r="BO88" s="62" t="s">
        <v>7</v>
      </c>
      <c r="BP88" s="62" t="s">
        <v>7</v>
      </c>
      <c r="BQ88" s="62">
        <v>573</v>
      </c>
      <c r="BR88" s="62">
        <v>559</v>
      </c>
      <c r="BS88" s="62" t="s">
        <v>7</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117"/>
      <c r="CM88" s="60" t="str">
        <f>IF(AD88="Athlete Name","",AD88)</f>
        <v>Bremen Butler</v>
      </c>
      <c r="CN88" s="46">
        <v>19</v>
      </c>
      <c r="CO88" s="88"/>
    </row>
    <row r="89" spans="2:93" x14ac:dyDescent="0.35">
      <c r="B89" s="71"/>
      <c r="C89" s="327"/>
      <c r="D89" s="47"/>
      <c r="E89" s="60"/>
      <c r="G89" s="46"/>
      <c r="I89" s="61" t="str">
        <f>IF(SUM(AF89:AJ89)=0,"",SUM(AF89:AJ89))</f>
        <v/>
      </c>
      <c r="J89" s="108" t="s">
        <v>12</v>
      </c>
      <c r="K89" s="45" t="str">
        <f>IFERROR(LARGE((AL89:CK89),1),"")</f>
        <v/>
      </c>
      <c r="L89" s="1" t="str">
        <f>IFERROR(LARGE((AL89:CK89),2),"")</f>
        <v/>
      </c>
      <c r="M89" s="1" t="str">
        <f>IFERROR(LARGE((AL89:CK89),3),"")</f>
        <v/>
      </c>
      <c r="N89" s="1" t="str">
        <f>IFERROR(LARGE((AL89:CK89),4),"")</f>
        <v/>
      </c>
      <c r="O89" s="46" t="str">
        <f>IFERROR(LARGE((AL89:CK89),5),"")</f>
        <v/>
      </c>
      <c r="P89" s="1"/>
      <c r="Q89" s="56"/>
      <c r="R89" s="57"/>
      <c r="T89" s="5">
        <f t="shared" ref="T89" si="235">IF(U88="","",1)</f>
        <v>1</v>
      </c>
      <c r="U89" s="126">
        <f t="shared" ref="U89" si="236">IF(U88="","",1)</f>
        <v>1</v>
      </c>
      <c r="V89" s="6">
        <f t="shared" ref="V89" si="237">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117"/>
      <c r="CM89" s="60"/>
      <c r="CN89" s="46"/>
      <c r="CO89" s="88"/>
    </row>
    <row r="90" spans="2:93" s="39" customFormat="1" ht="8.5" customHeight="1" thickBot="1" x14ac:dyDescent="0.4">
      <c r="B90" s="102"/>
      <c r="C90" s="328"/>
      <c r="D90" s="107"/>
      <c r="E90" s="103"/>
      <c r="F90" s="115"/>
      <c r="G90" s="116"/>
      <c r="I90" s="95"/>
      <c r="K90" s="96"/>
      <c r="L90" s="93"/>
      <c r="M90" s="93"/>
      <c r="N90" s="93"/>
      <c r="O90" s="94"/>
      <c r="Q90" s="112"/>
      <c r="R90" s="113"/>
      <c r="T90" s="110">
        <f t="shared" ref="T90" si="238">IF(U88="","",1)</f>
        <v>1</v>
      </c>
      <c r="U90" s="93">
        <f t="shared" ref="U90" si="239">IF(U88="","",1)</f>
        <v>1</v>
      </c>
      <c r="V90" s="109">
        <f t="shared" ref="V90" si="240">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6"/>
      <c r="CL90" s="118"/>
      <c r="CM90" s="158"/>
      <c r="CN90" s="97"/>
      <c r="CO90" s="105"/>
    </row>
    <row r="91" spans="2:93" ht="8.5" customHeight="1" thickTop="1" x14ac:dyDescent="0.35">
      <c r="B91" s="71"/>
      <c r="C91" s="327"/>
      <c r="D91" s="47"/>
      <c r="E91" s="60"/>
      <c r="G91" s="46"/>
      <c r="I91" s="61"/>
      <c r="K91" s="45"/>
      <c r="L91" s="1"/>
      <c r="M91" s="1"/>
      <c r="N91" s="1"/>
      <c r="O91" s="46"/>
      <c r="P91" s="1"/>
      <c r="Q91" s="56"/>
      <c r="R91" s="57"/>
      <c r="T91" s="5">
        <f t="shared" ref="T91" si="241">IF(U92="","",1)</f>
        <v>1</v>
      </c>
      <c r="U91" s="1">
        <f t="shared" ref="U91" si="242">IF(U92="","",1)</f>
        <v>1</v>
      </c>
      <c r="V91" s="6">
        <f t="shared" ref="V91" si="243">IF(U92="","",1)</f>
        <v>1</v>
      </c>
      <c r="X91" s="60"/>
      <c r="Y91" s="46"/>
      <c r="Z91" s="76"/>
      <c r="AB91" s="82"/>
      <c r="AC91" s="45"/>
      <c r="AD91" s="134"/>
      <c r="AF91" s="135"/>
      <c r="AG91" s="136"/>
      <c r="AH91" s="136"/>
      <c r="AI91" s="137"/>
      <c r="AJ91" s="138"/>
      <c r="AL91" s="143"/>
      <c r="AM91" s="137"/>
      <c r="AN91" s="137"/>
      <c r="AO91" s="137"/>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5"/>
      <c r="CL91" s="117"/>
      <c r="CM91" s="134"/>
      <c r="CN91" s="46"/>
      <c r="CO91" s="88"/>
    </row>
    <row r="92" spans="2:93" x14ac:dyDescent="0.35">
      <c r="B92" s="71"/>
      <c r="C92" s="327">
        <f t="shared" si="228"/>
        <v>19</v>
      </c>
      <c r="D92" s="47" t="str">
        <f t="shared" si="228"/>
        <v>Kristen Hemphill</v>
      </c>
      <c r="E92" s="60"/>
      <c r="F92" s="1">
        <f>IF(COUNT(AL92:CK92)=0,"", COUNT(AL92:CK92))</f>
        <v>2</v>
      </c>
      <c r="G92" s="46">
        <f t="shared" si="229"/>
        <v>2</v>
      </c>
      <c r="I92" s="61"/>
      <c r="J92" s="108" t="s">
        <v>7</v>
      </c>
      <c r="K92" s="45">
        <f>IFERROR(LARGE((AL92:CK92),1),"")</f>
        <v>579</v>
      </c>
      <c r="L92" s="1">
        <f>IFERROR(LARGE((AL92:CK92),2),"")</f>
        <v>571</v>
      </c>
      <c r="M92" s="1" t="str">
        <f>IFERROR(LARGE((AL92:CK92),3),"")</f>
        <v/>
      </c>
      <c r="N92" s="1" t="str">
        <f>IFERROR(LARGE((AL92:CK92),4),"")</f>
        <v/>
      </c>
      <c r="O92" s="46" t="str">
        <f>IFERROR(LARGE((AL92:CK92),5),"")</f>
        <v/>
      </c>
      <c r="P92" s="1"/>
      <c r="Q92" s="56">
        <f t="shared" si="230"/>
        <v>575</v>
      </c>
      <c r="R92" s="57" t="str">
        <f t="shared" si="231"/>
        <v/>
      </c>
      <c r="T92" s="5">
        <f t="shared" ref="T92" si="244">IF(U92="","",1)</f>
        <v>1</v>
      </c>
      <c r="U92" s="4">
        <f t="shared" ref="U92" si="245">IF(SUM(Q92:R92)=0,"",SUM(Q92:R92))</f>
        <v>575</v>
      </c>
      <c r="V92" s="6">
        <f t="shared" ref="V92" si="246">IF(U92="","",1)</f>
        <v>1</v>
      </c>
      <c r="X92" s="60" t="str">
        <f t="shared" si="218"/>
        <v>Kristen Hemphill</v>
      </c>
      <c r="Y92" s="46"/>
      <c r="Z92" s="76"/>
      <c r="AB92" s="82"/>
      <c r="AC92" s="45">
        <v>19</v>
      </c>
      <c r="AD92" s="60" t="s">
        <v>165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v>579</v>
      </c>
      <c r="AW92" s="62">
        <v>571</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117"/>
      <c r="CM92" s="60" t="str">
        <f>IF(AD92="Athlete Name","",AD92)</f>
        <v>Kristen Hemphill</v>
      </c>
      <c r="CN92" s="46">
        <v>20</v>
      </c>
      <c r="CO92" s="88"/>
    </row>
    <row r="93" spans="2:93" x14ac:dyDescent="0.35">
      <c r="B93" s="71"/>
      <c r="C93" s="327"/>
      <c r="D93" s="47"/>
      <c r="E93" s="60"/>
      <c r="G93" s="46"/>
      <c r="I93" s="61" t="str">
        <f>IF(SUM(AF93:AJ93)=0,"",SUM(AF93:AJ93))</f>
        <v/>
      </c>
      <c r="J93" s="108" t="s">
        <v>12</v>
      </c>
      <c r="K93" s="45" t="str">
        <f>IFERROR(LARGE((AL93:CK93),1),"")</f>
        <v/>
      </c>
      <c r="L93" s="1" t="str">
        <f>IFERROR(LARGE((AL93:CK93),2),"")</f>
        <v/>
      </c>
      <c r="M93" s="1" t="str">
        <f>IFERROR(LARGE((AL93:CK93),3),"")</f>
        <v/>
      </c>
      <c r="N93" s="1" t="str">
        <f>IFERROR(LARGE((AL93:CK93),4),"")</f>
        <v/>
      </c>
      <c r="O93" s="46" t="str">
        <f>IFERROR(LARGE((AL93:CK93),5),"")</f>
        <v/>
      </c>
      <c r="P93" s="1"/>
      <c r="Q93" s="56"/>
      <c r="R93" s="57"/>
      <c r="T93" s="5">
        <f t="shared" ref="T93" si="247">IF(U92="","",1)</f>
        <v>1</v>
      </c>
      <c r="U93" s="126">
        <f t="shared" ref="U93" si="248">IF(U92="","",1)</f>
        <v>1</v>
      </c>
      <c r="V93" s="6">
        <f t="shared" ref="V93" si="249">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117"/>
      <c r="CM93" s="60"/>
      <c r="CN93" s="46"/>
      <c r="CO93" s="88"/>
    </row>
    <row r="94" spans="2:93" s="39" customFormat="1" ht="8.5" customHeight="1" thickBot="1" x14ac:dyDescent="0.4">
      <c r="B94" s="102"/>
      <c r="C94" s="328"/>
      <c r="D94" s="107"/>
      <c r="E94" s="103"/>
      <c r="F94" s="115"/>
      <c r="G94" s="116"/>
      <c r="I94" s="95"/>
      <c r="K94" s="96"/>
      <c r="L94" s="93"/>
      <c r="M94" s="93"/>
      <c r="N94" s="93"/>
      <c r="O94" s="94"/>
      <c r="Q94" s="112"/>
      <c r="R94" s="113"/>
      <c r="T94" s="110">
        <f t="shared" ref="T94" si="250">IF(U92="","",1)</f>
        <v>1</v>
      </c>
      <c r="U94" s="93">
        <f t="shared" ref="U94" si="251">IF(U92="","",1)</f>
        <v>1</v>
      </c>
      <c r="V94" s="109">
        <f t="shared" ref="V94" si="252">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2"/>
      <c r="CL94" s="118"/>
      <c r="CM94" s="146"/>
      <c r="CN94" s="97"/>
      <c r="CO94" s="105"/>
    </row>
    <row r="95" spans="2:93" ht="8.5" customHeight="1" thickTop="1" x14ac:dyDescent="0.35">
      <c r="B95" s="71"/>
      <c r="C95" s="327"/>
      <c r="D95" s="47"/>
      <c r="E95" s="60"/>
      <c r="G95" s="46"/>
      <c r="I95" s="61"/>
      <c r="K95" s="45"/>
      <c r="L95" s="1"/>
      <c r="M95" s="1"/>
      <c r="N95" s="1"/>
      <c r="O95" s="46"/>
      <c r="P95" s="1"/>
      <c r="Q95" s="56"/>
      <c r="R95" s="57"/>
      <c r="T95" s="5">
        <f t="shared" ref="T95" si="253">IF(U96="","",1)</f>
        <v>1</v>
      </c>
      <c r="U95" s="1">
        <f t="shared" ref="U95" si="254">IF(U96="","",1)</f>
        <v>1</v>
      </c>
      <c r="V95" s="6">
        <f t="shared" ref="V95" si="255">IF(U96="","",1)</f>
        <v>1</v>
      </c>
      <c r="X95" s="60"/>
      <c r="Y95" s="46"/>
      <c r="Z95" s="76"/>
      <c r="AB95" s="82"/>
      <c r="AC95" s="45"/>
      <c r="AD95" s="149"/>
      <c r="AF95" s="150"/>
      <c r="AG95" s="151"/>
      <c r="AH95" s="151"/>
      <c r="AI95" s="151"/>
      <c r="AJ95" s="152"/>
      <c r="AL95" s="150"/>
      <c r="AM95" s="151"/>
      <c r="AN95" s="151"/>
      <c r="AO95" s="151"/>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2"/>
      <c r="CL95" s="117"/>
      <c r="CM95" s="149"/>
      <c r="CN95" s="46"/>
      <c r="CO95" s="88"/>
    </row>
    <row r="96" spans="2:93" x14ac:dyDescent="0.35">
      <c r="B96" s="71"/>
      <c r="C96" s="327">
        <f t="shared" si="228"/>
        <v>20</v>
      </c>
      <c r="D96" s="47" t="str">
        <f t="shared" si="228"/>
        <v>Isabella Baldwin</v>
      </c>
      <c r="E96" s="60"/>
      <c r="F96" s="1">
        <f>IF(COUNT(AL96:CK96)=0,"", COUNT(AL96:CK96))</f>
        <v>7</v>
      </c>
      <c r="G96" s="46">
        <f t="shared" si="229"/>
        <v>5</v>
      </c>
      <c r="I96" s="61"/>
      <c r="J96" s="108" t="s">
        <v>7</v>
      </c>
      <c r="K96" s="45">
        <f>IFERROR(LARGE((AL96:CK96),1),"")</f>
        <v>591</v>
      </c>
      <c r="L96" s="1">
        <f>IFERROR(LARGE((AL96:CK96),2),"")</f>
        <v>587</v>
      </c>
      <c r="M96" s="1">
        <f>IFERROR(LARGE((AL96:CK96),3),"")</f>
        <v>585</v>
      </c>
      <c r="N96" s="1">
        <f>IFERROR(LARGE((AL96:CK96),4),"")</f>
        <v>584</v>
      </c>
      <c r="O96" s="46">
        <f>IFERROR(LARGE((AL96:CK96),5),"")</f>
        <v>580</v>
      </c>
      <c r="P96" s="1"/>
      <c r="Q96" s="56">
        <f t="shared" si="230"/>
        <v>585.4</v>
      </c>
      <c r="R96" s="57" t="str">
        <f t="shared" si="231"/>
        <v/>
      </c>
      <c r="T96" s="5">
        <f t="shared" ref="T96" si="256">IF(U96="","",1)</f>
        <v>1</v>
      </c>
      <c r="U96" s="4">
        <f t="shared" ref="U96" si="257">IF(SUM(Q96:R96)=0,"",SUM(Q96:R96))</f>
        <v>585.4</v>
      </c>
      <c r="V96" s="6">
        <f t="shared" ref="V96" si="258">IF(U96="","",1)</f>
        <v>1</v>
      </c>
      <c r="X96" s="60" t="str">
        <f t="shared" si="218"/>
        <v>Isabella Baldwin</v>
      </c>
      <c r="Y96" s="46"/>
      <c r="Z96" s="76"/>
      <c r="AB96" s="82"/>
      <c r="AC96" s="45">
        <v>20</v>
      </c>
      <c r="AD96" s="60" t="s">
        <v>207</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v>584</v>
      </c>
      <c r="AX96" s="62" t="s">
        <v>7</v>
      </c>
      <c r="AY96" s="62">
        <v>573</v>
      </c>
      <c r="AZ96" s="62">
        <v>591</v>
      </c>
      <c r="BA96" s="62" t="s">
        <v>7</v>
      </c>
      <c r="BB96" s="62" t="s">
        <v>7</v>
      </c>
      <c r="BC96" s="62" t="s">
        <v>7</v>
      </c>
      <c r="BD96" s="62" t="s">
        <v>7</v>
      </c>
      <c r="BE96" s="62" t="s">
        <v>7</v>
      </c>
      <c r="BF96" s="62" t="s">
        <v>7</v>
      </c>
      <c r="BG96" s="62" t="s">
        <v>7</v>
      </c>
      <c r="BH96" s="62" t="s">
        <v>7</v>
      </c>
      <c r="BI96" s="62" t="s">
        <v>7</v>
      </c>
      <c r="BJ96" s="62" t="s">
        <v>7</v>
      </c>
      <c r="BK96" s="62" t="s">
        <v>7</v>
      </c>
      <c r="BL96" s="62" t="s">
        <v>7</v>
      </c>
      <c r="BM96" s="62">
        <v>580</v>
      </c>
      <c r="BN96" s="62">
        <v>585</v>
      </c>
      <c r="BO96" s="62" t="s">
        <v>7</v>
      </c>
      <c r="BP96" s="62" t="s">
        <v>7</v>
      </c>
      <c r="BQ96" s="62" t="s">
        <v>7</v>
      </c>
      <c r="BR96" s="62" t="s">
        <v>7</v>
      </c>
      <c r="BS96" s="62" t="s">
        <v>7</v>
      </c>
      <c r="BT96" s="62" t="s">
        <v>7</v>
      </c>
      <c r="BU96" s="62" t="s">
        <v>7</v>
      </c>
      <c r="BV96" s="62" t="s">
        <v>7</v>
      </c>
      <c r="BW96" s="62" t="s">
        <v>7</v>
      </c>
      <c r="BX96" s="62">
        <v>579</v>
      </c>
      <c r="BY96" s="62">
        <v>587</v>
      </c>
      <c r="BZ96" s="62" t="s">
        <v>7</v>
      </c>
      <c r="CA96" s="62" t="s">
        <v>7</v>
      </c>
      <c r="CB96" s="62" t="s">
        <v>7</v>
      </c>
      <c r="CC96" s="62" t="s">
        <v>7</v>
      </c>
      <c r="CD96" s="62" t="s">
        <v>7</v>
      </c>
      <c r="CE96" s="62" t="s">
        <v>7</v>
      </c>
      <c r="CF96" s="62" t="s">
        <v>7</v>
      </c>
      <c r="CG96" s="62" t="s">
        <v>7</v>
      </c>
      <c r="CH96" s="62" t="s">
        <v>7</v>
      </c>
      <c r="CI96" s="62" t="s">
        <v>7</v>
      </c>
      <c r="CJ96" s="62" t="s">
        <v>7</v>
      </c>
      <c r="CK96" s="62" t="s">
        <v>7</v>
      </c>
      <c r="CL96" s="117"/>
      <c r="CM96" s="60" t="str">
        <f>IF(AD96="Athlete Name","",AD96)</f>
        <v>Isabella Baldwin</v>
      </c>
      <c r="CN96" s="46">
        <v>21</v>
      </c>
      <c r="CO96" s="88"/>
    </row>
    <row r="97" spans="2:93" x14ac:dyDescent="0.35">
      <c r="B97" s="71"/>
      <c r="C97" s="327"/>
      <c r="D97" s="47"/>
      <c r="E97" s="60"/>
      <c r="G97" s="46"/>
      <c r="I97" s="61" t="str">
        <f>IF(SUM(AF97:AJ97)=0,"",SUM(AF97:AJ97))</f>
        <v/>
      </c>
      <c r="J97" s="108" t="s">
        <v>12</v>
      </c>
      <c r="K97" s="45" t="str">
        <f>IFERROR(LARGE((AL97:CK97),1),"")</f>
        <v/>
      </c>
      <c r="L97" s="1" t="str">
        <f>IFERROR(LARGE((AL97:CK97),2),"")</f>
        <v/>
      </c>
      <c r="M97" s="1" t="str">
        <f>IFERROR(LARGE((AL97:CK97),3),"")</f>
        <v/>
      </c>
      <c r="N97" s="1" t="str">
        <f>IFERROR(LARGE((AL97:CK97),4),"")</f>
        <v/>
      </c>
      <c r="O97" s="46" t="str">
        <f>IFERROR(LARGE((AL97:CK97),5),"")</f>
        <v/>
      </c>
      <c r="P97" s="1"/>
      <c r="Q97" s="56"/>
      <c r="R97" s="57"/>
      <c r="T97" s="5">
        <f t="shared" ref="T97" si="259">IF(U96="","",1)</f>
        <v>1</v>
      </c>
      <c r="U97" s="126">
        <f t="shared" ref="U97" si="260">IF(U96="","",1)</f>
        <v>1</v>
      </c>
      <c r="V97" s="6">
        <f t="shared" ref="V97" si="26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117"/>
      <c r="CM97" s="60"/>
      <c r="CN97" s="46"/>
      <c r="CO97" s="88"/>
    </row>
    <row r="98" spans="2:93" s="39" customFormat="1" ht="8.5" customHeight="1" thickBot="1" x14ac:dyDescent="0.4">
      <c r="B98" s="102"/>
      <c r="C98" s="328"/>
      <c r="D98" s="107"/>
      <c r="E98" s="103"/>
      <c r="F98" s="115"/>
      <c r="G98" s="116"/>
      <c r="I98" s="95"/>
      <c r="K98" s="96"/>
      <c r="L98" s="93"/>
      <c r="M98" s="93"/>
      <c r="N98" s="93"/>
      <c r="O98" s="94"/>
      <c r="Q98" s="112"/>
      <c r="R98" s="113"/>
      <c r="T98" s="110">
        <f t="shared" ref="T98" si="262">IF(U96="","",1)</f>
        <v>1</v>
      </c>
      <c r="U98" s="93">
        <f t="shared" ref="U98" si="263">IF(U96="","",1)</f>
        <v>1</v>
      </c>
      <c r="V98" s="109">
        <f t="shared" ref="V98" si="26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6"/>
      <c r="CL98" s="118"/>
      <c r="CM98" s="158"/>
      <c r="CN98" s="97"/>
      <c r="CO98" s="105"/>
    </row>
    <row r="99" spans="2:93" ht="8.5" customHeight="1" thickTop="1" x14ac:dyDescent="0.35">
      <c r="B99" s="71"/>
      <c r="C99" s="327"/>
      <c r="D99" s="47"/>
      <c r="E99" s="60"/>
      <c r="G99" s="46"/>
      <c r="I99" s="61"/>
      <c r="K99" s="45"/>
      <c r="L99" s="1"/>
      <c r="M99" s="1"/>
      <c r="N99" s="1"/>
      <c r="O99" s="46"/>
      <c r="P99" s="1"/>
      <c r="Q99" s="56"/>
      <c r="R99" s="57"/>
      <c r="T99" s="5">
        <f t="shared" ref="T99" si="265">IF(U100="","",1)</f>
        <v>1</v>
      </c>
      <c r="U99" s="1">
        <f t="shared" ref="U99" si="266">IF(U100="","",1)</f>
        <v>1</v>
      </c>
      <c r="V99" s="6">
        <f t="shared" ref="V99" si="267">IF(U100="","",1)</f>
        <v>1</v>
      </c>
      <c r="X99" s="60"/>
      <c r="Y99" s="46"/>
      <c r="Z99" s="76"/>
      <c r="AB99" s="82"/>
      <c r="AC99" s="45"/>
      <c r="AD99" s="134"/>
      <c r="AF99" s="135"/>
      <c r="AG99" s="136"/>
      <c r="AH99" s="136"/>
      <c r="AI99" s="137"/>
      <c r="AJ99" s="138"/>
      <c r="AL99" s="143"/>
      <c r="AM99" s="137"/>
      <c r="AN99" s="137"/>
      <c r="AO99" s="137"/>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5"/>
      <c r="CL99" s="117"/>
      <c r="CM99" s="134"/>
      <c r="CN99" s="46"/>
      <c r="CO99" s="88"/>
    </row>
    <row r="100" spans="2:93" x14ac:dyDescent="0.35">
      <c r="B100" s="71"/>
      <c r="C100" s="327">
        <f t="shared" si="228"/>
        <v>21</v>
      </c>
      <c r="D100" s="47" t="str">
        <f t="shared" si="228"/>
        <v>Elizabeth Probst</v>
      </c>
      <c r="E100" s="60"/>
      <c r="F100" s="1">
        <f>IF(COUNT(AL100:CK100)=0,"", COUNT(AL100:CK100))</f>
        <v>17</v>
      </c>
      <c r="G100" s="46">
        <f t="shared" si="229"/>
        <v>5</v>
      </c>
      <c r="I100" s="61"/>
      <c r="J100" s="108" t="s">
        <v>7</v>
      </c>
      <c r="K100" s="45">
        <f>IFERROR(LARGE((AL100:CK100),1),"")</f>
        <v>591</v>
      </c>
      <c r="L100" s="1">
        <f>IFERROR(LARGE((AL100:CK100),2),"")</f>
        <v>589</v>
      </c>
      <c r="M100" s="1">
        <f>IFERROR(LARGE((AL100:CK100),3),"")</f>
        <v>587</v>
      </c>
      <c r="N100" s="1">
        <f>IFERROR(LARGE((AL100:CK100),4),"")</f>
        <v>586</v>
      </c>
      <c r="O100" s="46">
        <f>IFERROR(LARGE((AL100:CK100),5),"")</f>
        <v>586</v>
      </c>
      <c r="P100" s="1"/>
      <c r="Q100" s="56">
        <f t="shared" si="230"/>
        <v>587.79999999999995</v>
      </c>
      <c r="R100" s="57" t="str">
        <f t="shared" si="231"/>
        <v/>
      </c>
      <c r="T100" s="5">
        <f t="shared" ref="T100" si="268">IF(U100="","",1)</f>
        <v>1</v>
      </c>
      <c r="U100" s="4">
        <f t="shared" ref="U100" si="269">IF(SUM(Q100:R100)=0,"",SUM(Q100:R100))</f>
        <v>587.79999999999995</v>
      </c>
      <c r="V100" s="6">
        <f t="shared" ref="V100" si="270">IF(U100="","",1)</f>
        <v>1</v>
      </c>
      <c r="X100" s="60" t="str">
        <f t="shared" si="218"/>
        <v>Elizabeth Probst</v>
      </c>
      <c r="Y100" s="46"/>
      <c r="Z100" s="76"/>
      <c r="AB100" s="82"/>
      <c r="AC100" s="45">
        <v>21</v>
      </c>
      <c r="AD100" s="60" t="s">
        <v>204</v>
      </c>
      <c r="AF100" s="45"/>
      <c r="AG100" s="1"/>
      <c r="AH100" s="1"/>
      <c r="AI100" s="1"/>
      <c r="AJ100" s="46"/>
      <c r="AK100" s="108"/>
      <c r="AL100" s="62" t="s">
        <v>7</v>
      </c>
      <c r="AM100" s="62" t="s">
        <v>7</v>
      </c>
      <c r="AN100" s="62" t="s">
        <v>7</v>
      </c>
      <c r="AO100" s="62">
        <v>585</v>
      </c>
      <c r="AP100" s="62">
        <v>584</v>
      </c>
      <c r="AQ100" s="62">
        <v>584</v>
      </c>
      <c r="AR100" s="62">
        <v>574</v>
      </c>
      <c r="AS100" s="62">
        <v>573</v>
      </c>
      <c r="AT100" s="62">
        <v>565</v>
      </c>
      <c r="AU100" s="62" t="s">
        <v>7</v>
      </c>
      <c r="AV100" s="62" t="s">
        <v>7</v>
      </c>
      <c r="AW100" s="62">
        <v>580</v>
      </c>
      <c r="AX100" s="62" t="s">
        <v>7</v>
      </c>
      <c r="AY100" s="62">
        <v>589</v>
      </c>
      <c r="AZ100" s="62">
        <v>584</v>
      </c>
      <c r="BA100" s="62" t="s">
        <v>7</v>
      </c>
      <c r="BB100" s="62" t="s">
        <v>7</v>
      </c>
      <c r="BC100" s="62" t="s">
        <v>7</v>
      </c>
      <c r="BD100" s="62" t="s">
        <v>7</v>
      </c>
      <c r="BE100" s="62" t="s">
        <v>7</v>
      </c>
      <c r="BF100" s="62" t="s">
        <v>7</v>
      </c>
      <c r="BG100" s="62" t="s">
        <v>7</v>
      </c>
      <c r="BH100" s="62" t="s">
        <v>7</v>
      </c>
      <c r="BI100" s="62">
        <v>587</v>
      </c>
      <c r="BJ100" s="62">
        <v>586</v>
      </c>
      <c r="BK100" s="62">
        <v>584</v>
      </c>
      <c r="BL100" s="62" t="s">
        <v>7</v>
      </c>
      <c r="BM100" s="62">
        <v>578</v>
      </c>
      <c r="BN100" s="62">
        <v>586</v>
      </c>
      <c r="BO100" s="62" t="s">
        <v>7</v>
      </c>
      <c r="BP100" s="62" t="s">
        <v>7</v>
      </c>
      <c r="BQ100" s="62" t="s">
        <v>7</v>
      </c>
      <c r="BR100" s="62" t="s">
        <v>7</v>
      </c>
      <c r="BS100" s="62">
        <v>591</v>
      </c>
      <c r="BT100" s="62" t="s">
        <v>7</v>
      </c>
      <c r="BU100" s="62" t="s">
        <v>7</v>
      </c>
      <c r="BV100" s="62" t="s">
        <v>7</v>
      </c>
      <c r="BW100" s="62" t="s">
        <v>7</v>
      </c>
      <c r="BX100" s="62">
        <v>555</v>
      </c>
      <c r="BY100" s="62">
        <v>565</v>
      </c>
      <c r="BZ100" s="62" t="s">
        <v>7</v>
      </c>
      <c r="CA100" s="62" t="s">
        <v>7</v>
      </c>
      <c r="CB100" s="62" t="s">
        <v>7</v>
      </c>
      <c r="CC100" s="62" t="s">
        <v>7</v>
      </c>
      <c r="CD100" s="62" t="s">
        <v>7</v>
      </c>
      <c r="CE100" s="62" t="s">
        <v>7</v>
      </c>
      <c r="CF100" s="62" t="s">
        <v>7</v>
      </c>
      <c r="CG100" s="62" t="s">
        <v>7</v>
      </c>
      <c r="CH100" s="62" t="s">
        <v>7</v>
      </c>
      <c r="CI100" s="62" t="s">
        <v>7</v>
      </c>
      <c r="CJ100" s="62" t="s">
        <v>7</v>
      </c>
      <c r="CK100" s="62" t="s">
        <v>7</v>
      </c>
      <c r="CL100" s="117"/>
      <c r="CM100" s="60" t="str">
        <f>IF(AD100="Athlete Name","",AD100)</f>
        <v>Elizabeth Probst</v>
      </c>
      <c r="CN100" s="46">
        <v>22</v>
      </c>
      <c r="CO100" s="88"/>
    </row>
    <row r="101" spans="2:93" x14ac:dyDescent="0.35">
      <c r="B101" s="71"/>
      <c r="C101" s="327"/>
      <c r="D101" s="47"/>
      <c r="E101" s="60"/>
      <c r="G101" s="46"/>
      <c r="I101" s="61" t="str">
        <f>IF(SUM(AF101:AJ101)=0,"",SUM(AF101:AJ101))</f>
        <v/>
      </c>
      <c r="J101" s="108" t="s">
        <v>12</v>
      </c>
      <c r="K101" s="45" t="str">
        <f>IFERROR(LARGE((AL101:CK101),1),"")</f>
        <v/>
      </c>
      <c r="L101" s="1" t="str">
        <f>IFERROR(LARGE((AL101:CK101),2),"")</f>
        <v/>
      </c>
      <c r="M101" s="1" t="str">
        <f>IFERROR(LARGE((AL101:CK101),3),"")</f>
        <v/>
      </c>
      <c r="N101" s="1" t="str">
        <f>IFERROR(LARGE((AL101:CK101),4),"")</f>
        <v/>
      </c>
      <c r="O101" s="46" t="str">
        <f>IFERROR(LARGE((AL101:CK101),5),"")</f>
        <v/>
      </c>
      <c r="P101" s="1"/>
      <c r="Q101" s="56"/>
      <c r="R101" s="57"/>
      <c r="T101" s="5">
        <f t="shared" ref="T101" si="271">IF(U100="","",1)</f>
        <v>1</v>
      </c>
      <c r="U101" s="126">
        <f t="shared" ref="U101" si="272">IF(U100="","",1)</f>
        <v>1</v>
      </c>
      <c r="V101" s="6">
        <f t="shared" ref="V101" si="273">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117"/>
      <c r="CM101" s="60"/>
      <c r="CN101" s="46"/>
      <c r="CO101" s="88"/>
    </row>
    <row r="102" spans="2:93" s="39" customFormat="1" ht="8.5" customHeight="1" thickBot="1" x14ac:dyDescent="0.4">
      <c r="B102" s="102"/>
      <c r="C102" s="328"/>
      <c r="D102" s="107"/>
      <c r="E102" s="103"/>
      <c r="F102" s="115"/>
      <c r="G102" s="116"/>
      <c r="I102" s="95"/>
      <c r="K102" s="96"/>
      <c r="L102" s="93"/>
      <c r="M102" s="93"/>
      <c r="N102" s="93"/>
      <c r="O102" s="94"/>
      <c r="Q102" s="112"/>
      <c r="R102" s="113"/>
      <c r="T102" s="110">
        <f t="shared" ref="T102" si="274">IF(U100="","",1)</f>
        <v>1</v>
      </c>
      <c r="U102" s="93">
        <f t="shared" ref="U102" si="275">IF(U100="","",1)</f>
        <v>1</v>
      </c>
      <c r="V102" s="109">
        <f t="shared" ref="V102" si="276">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2"/>
      <c r="CL102" s="118"/>
      <c r="CM102" s="146"/>
      <c r="CN102" s="97"/>
      <c r="CO102" s="105"/>
    </row>
    <row r="103" spans="2:93" ht="8.5" customHeight="1" thickTop="1" x14ac:dyDescent="0.35">
      <c r="B103" s="71"/>
      <c r="C103" s="327"/>
      <c r="D103" s="47"/>
      <c r="E103" s="60"/>
      <c r="G103" s="46"/>
      <c r="I103" s="61"/>
      <c r="K103" s="45"/>
      <c r="L103" s="1"/>
      <c r="M103" s="1"/>
      <c r="N103" s="1"/>
      <c r="O103" s="46"/>
      <c r="P103" s="1"/>
      <c r="Q103" s="56"/>
      <c r="R103" s="57"/>
      <c r="T103" s="5">
        <f t="shared" ref="T103" si="277">IF(U104="","",1)</f>
        <v>1</v>
      </c>
      <c r="U103" s="1">
        <f t="shared" ref="U103" si="278">IF(U104="","",1)</f>
        <v>1</v>
      </c>
      <c r="V103" s="6">
        <f t="shared" ref="V103" si="279">IF(U104="","",1)</f>
        <v>1</v>
      </c>
      <c r="X103" s="60"/>
      <c r="Y103" s="46"/>
      <c r="Z103" s="76"/>
      <c r="AB103" s="82"/>
      <c r="AC103" s="45"/>
      <c r="AD103" s="134"/>
      <c r="AF103" s="135"/>
      <c r="AG103" s="136"/>
      <c r="AH103" s="136"/>
      <c r="AI103" s="137"/>
      <c r="AJ103" s="138"/>
      <c r="AL103" s="143"/>
      <c r="AM103" s="137"/>
      <c r="AN103" s="137"/>
      <c r="AO103" s="137"/>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5"/>
      <c r="CL103" s="117"/>
      <c r="CM103" s="134"/>
      <c r="CN103" s="46"/>
      <c r="CO103" s="88"/>
    </row>
    <row r="104" spans="2:93" x14ac:dyDescent="0.35">
      <c r="B104" s="71"/>
      <c r="C104" s="327">
        <f t="shared" si="228"/>
        <v>23</v>
      </c>
      <c r="D104" s="47" t="str">
        <f t="shared" si="228"/>
        <v>Claudia Muzik</v>
      </c>
      <c r="E104" s="60"/>
      <c r="F104" s="1">
        <f>IF(COUNT(AL104:CK104)=0,"", COUNT(AL104:CK104))</f>
        <v>12</v>
      </c>
      <c r="G104" s="46">
        <f t="shared" si="229"/>
        <v>5</v>
      </c>
      <c r="I104" s="61"/>
      <c r="J104" s="108" t="s">
        <v>7</v>
      </c>
      <c r="K104" s="45">
        <f>IFERROR(LARGE((AL104:CK104),1),"")</f>
        <v>573</v>
      </c>
      <c r="L104" s="1">
        <f>IFERROR(LARGE((AL104:CK104),2),"")</f>
        <v>573</v>
      </c>
      <c r="M104" s="1">
        <f>IFERROR(LARGE((AL104:CK104),3),"")</f>
        <v>573</v>
      </c>
      <c r="N104" s="1">
        <f>IFERROR(LARGE((AL104:CK104),4),"")</f>
        <v>572</v>
      </c>
      <c r="O104" s="46">
        <f>IFERROR(LARGE((AL104:CK104),5),"")</f>
        <v>568</v>
      </c>
      <c r="P104" s="1"/>
      <c r="Q104" s="56">
        <f t="shared" si="230"/>
        <v>571.79999999999995</v>
      </c>
      <c r="R104" s="57" t="str">
        <f t="shared" si="231"/>
        <v/>
      </c>
      <c r="T104" s="5">
        <f t="shared" ref="T104" si="280">IF(U104="","",1)</f>
        <v>1</v>
      </c>
      <c r="U104" s="4">
        <f t="shared" ref="U104" si="281">IF(SUM(Q104:R104)=0,"",SUM(Q104:R104))</f>
        <v>571.79999999999995</v>
      </c>
      <c r="V104" s="6">
        <f t="shared" ref="V104" si="282">IF(U104="","",1)</f>
        <v>1</v>
      </c>
      <c r="X104" s="60" t="str">
        <f t="shared" si="218"/>
        <v>Claudia Muzik</v>
      </c>
      <c r="Y104" s="46"/>
      <c r="Z104" s="76"/>
      <c r="AB104" s="82"/>
      <c r="AC104" s="45">
        <v>23</v>
      </c>
      <c r="AD104" s="60" t="s">
        <v>208</v>
      </c>
      <c r="AF104" s="45"/>
      <c r="AG104" s="1"/>
      <c r="AH104" s="1"/>
      <c r="AI104" s="1"/>
      <c r="AJ104" s="46"/>
      <c r="AK104" s="108"/>
      <c r="AL104" s="62" t="s">
        <v>7</v>
      </c>
      <c r="AM104" s="62" t="s">
        <v>7</v>
      </c>
      <c r="AN104" s="62" t="s">
        <v>7</v>
      </c>
      <c r="AO104" s="62">
        <v>573</v>
      </c>
      <c r="AP104" s="62">
        <v>573</v>
      </c>
      <c r="AQ104" s="62">
        <v>568</v>
      </c>
      <c r="AR104" s="62" t="s">
        <v>7</v>
      </c>
      <c r="AS104" s="62" t="s">
        <v>7</v>
      </c>
      <c r="AT104" s="62" t="s">
        <v>7</v>
      </c>
      <c r="AU104" s="62" t="s">
        <v>7</v>
      </c>
      <c r="AV104" s="62" t="s">
        <v>7</v>
      </c>
      <c r="AW104" s="62">
        <v>572</v>
      </c>
      <c r="AX104" s="62" t="s">
        <v>7</v>
      </c>
      <c r="AY104" s="62">
        <v>564</v>
      </c>
      <c r="AZ104" s="62">
        <v>568</v>
      </c>
      <c r="BA104" s="62" t="s">
        <v>7</v>
      </c>
      <c r="BB104" s="62" t="s">
        <v>7</v>
      </c>
      <c r="BC104" s="62" t="s">
        <v>7</v>
      </c>
      <c r="BD104" s="62" t="s">
        <v>7</v>
      </c>
      <c r="BE104" s="62" t="s">
        <v>7</v>
      </c>
      <c r="BF104" s="62" t="s">
        <v>7</v>
      </c>
      <c r="BG104" s="62" t="s">
        <v>7</v>
      </c>
      <c r="BH104" s="62" t="s">
        <v>7</v>
      </c>
      <c r="BI104" s="62" t="s">
        <v>7</v>
      </c>
      <c r="BJ104" s="62" t="s">
        <v>7</v>
      </c>
      <c r="BK104" s="62" t="s">
        <v>7</v>
      </c>
      <c r="BL104" s="62">
        <v>568</v>
      </c>
      <c r="BM104" s="62">
        <v>568</v>
      </c>
      <c r="BN104" s="62">
        <v>562</v>
      </c>
      <c r="BO104" s="62" t="s">
        <v>7</v>
      </c>
      <c r="BP104" s="62" t="s">
        <v>7</v>
      </c>
      <c r="BQ104" s="62">
        <v>567</v>
      </c>
      <c r="BR104" s="62">
        <v>573</v>
      </c>
      <c r="BS104" s="62" t="s">
        <v>7</v>
      </c>
      <c r="BT104" s="62" t="s">
        <v>7</v>
      </c>
      <c r="BU104" s="62" t="s">
        <v>7</v>
      </c>
      <c r="BV104" s="62" t="s">
        <v>7</v>
      </c>
      <c r="BW104" s="62" t="s">
        <v>7</v>
      </c>
      <c r="BX104" s="62" t="s">
        <v>7</v>
      </c>
      <c r="BY104" s="62" t="s">
        <v>7</v>
      </c>
      <c r="BZ104" s="62" t="s">
        <v>7</v>
      </c>
      <c r="CA104" s="62" t="s">
        <v>7</v>
      </c>
      <c r="CB104" s="62">
        <v>564</v>
      </c>
      <c r="CC104" s="62" t="s">
        <v>7</v>
      </c>
      <c r="CD104" s="62" t="s">
        <v>7</v>
      </c>
      <c r="CE104" s="62" t="s">
        <v>7</v>
      </c>
      <c r="CF104" s="62" t="s">
        <v>7</v>
      </c>
      <c r="CG104" s="62" t="s">
        <v>7</v>
      </c>
      <c r="CH104" s="62" t="s">
        <v>7</v>
      </c>
      <c r="CI104" s="62" t="s">
        <v>7</v>
      </c>
      <c r="CJ104" s="62" t="s">
        <v>7</v>
      </c>
      <c r="CK104" s="62" t="s">
        <v>7</v>
      </c>
      <c r="CL104" s="117"/>
      <c r="CM104" s="60" t="str">
        <f>IF(AD104="Athlete Name","",AD104)</f>
        <v>Claudia Muzik</v>
      </c>
      <c r="CN104" s="46">
        <v>24</v>
      </c>
      <c r="CO104" s="88"/>
    </row>
    <row r="105" spans="2:93" x14ac:dyDescent="0.35">
      <c r="B105" s="71"/>
      <c r="C105" s="327"/>
      <c r="D105" s="47"/>
      <c r="E105" s="60"/>
      <c r="G105" s="46"/>
      <c r="I105" s="61" t="str">
        <f>IF(SUM(AF105:AJ105)=0,"",SUM(AF105:AJ105))</f>
        <v/>
      </c>
      <c r="J105" s="108" t="s">
        <v>12</v>
      </c>
      <c r="K105" s="45" t="str">
        <f>IFERROR(LARGE((AL105:CK105),1),"")</f>
        <v/>
      </c>
      <c r="L105" s="1" t="str">
        <f>IFERROR(LARGE((AL105:CK105),2),"")</f>
        <v/>
      </c>
      <c r="M105" s="1" t="str">
        <f>IFERROR(LARGE((AL105:CK105),3),"")</f>
        <v/>
      </c>
      <c r="N105" s="1" t="str">
        <f>IFERROR(LARGE((AL105:CK105),4),"")</f>
        <v/>
      </c>
      <c r="O105" s="46" t="str">
        <f>IFERROR(LARGE((AL105:CK105),5),"")</f>
        <v/>
      </c>
      <c r="P105" s="1"/>
      <c r="Q105" s="56"/>
      <c r="R105" s="57"/>
      <c r="T105" s="5">
        <f t="shared" ref="T105" si="283">IF(U104="","",1)</f>
        <v>1</v>
      </c>
      <c r="U105" s="126">
        <f t="shared" ref="U105" si="284">IF(U104="","",1)</f>
        <v>1</v>
      </c>
      <c r="V105" s="6">
        <f t="shared" ref="V105" si="285">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62" t="s">
        <v>7</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117"/>
      <c r="CM105" s="60"/>
      <c r="CN105" s="46"/>
      <c r="CO105" s="88"/>
    </row>
    <row r="106" spans="2:93" s="39" customFormat="1" ht="8.5" customHeight="1" thickBot="1" x14ac:dyDescent="0.4">
      <c r="B106" s="102"/>
      <c r="C106" s="328"/>
      <c r="D106" s="107"/>
      <c r="E106" s="103"/>
      <c r="F106" s="115"/>
      <c r="G106" s="116"/>
      <c r="I106" s="95"/>
      <c r="K106" s="96"/>
      <c r="L106" s="93"/>
      <c r="M106" s="93"/>
      <c r="N106" s="93"/>
      <c r="O106" s="94"/>
      <c r="Q106" s="112"/>
      <c r="R106" s="113"/>
      <c r="T106" s="110">
        <f t="shared" ref="T106" si="286">IF(U104="","",1)</f>
        <v>1</v>
      </c>
      <c r="U106" s="93">
        <f t="shared" ref="U106" si="287">IF(U104="","",1)</f>
        <v>1</v>
      </c>
      <c r="V106" s="109">
        <f t="shared" ref="V106" si="288">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2"/>
      <c r="CL106" s="118"/>
      <c r="CM106" s="146"/>
      <c r="CN106" s="97"/>
      <c r="CO106" s="105"/>
    </row>
    <row r="107" spans="2:93" ht="8.5" customHeight="1" thickTop="1" x14ac:dyDescent="0.35">
      <c r="B107" s="71"/>
      <c r="C107" s="327"/>
      <c r="D107" s="47"/>
      <c r="E107" s="60"/>
      <c r="G107" s="46"/>
      <c r="I107" s="61"/>
      <c r="K107" s="45"/>
      <c r="L107" s="1"/>
      <c r="M107" s="1"/>
      <c r="N107" s="1"/>
      <c r="O107" s="46"/>
      <c r="P107" s="1"/>
      <c r="Q107" s="56"/>
      <c r="R107" s="57"/>
      <c r="T107" s="5">
        <f t="shared" ref="T107" si="289">IF(U108="","",1)</f>
        <v>1</v>
      </c>
      <c r="U107" s="1">
        <f t="shared" ref="U107" si="290">IF(U108="","",1)</f>
        <v>1</v>
      </c>
      <c r="V107" s="6">
        <f t="shared" ref="V107" si="291">IF(U108="","",1)</f>
        <v>1</v>
      </c>
      <c r="X107" s="60"/>
      <c r="Y107" s="46"/>
      <c r="Z107" s="76"/>
      <c r="AB107" s="82"/>
      <c r="AC107" s="45"/>
      <c r="AD107" s="149"/>
      <c r="AF107" s="150"/>
      <c r="AG107" s="151"/>
      <c r="AH107" s="151"/>
      <c r="AI107" s="151"/>
      <c r="AJ107" s="152"/>
      <c r="AL107" s="150"/>
      <c r="AM107" s="151"/>
      <c r="AN107" s="151"/>
      <c r="AO107" s="151"/>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2"/>
      <c r="CL107" s="117"/>
      <c r="CM107" s="149"/>
      <c r="CN107" s="46"/>
      <c r="CO107" s="88"/>
    </row>
    <row r="108" spans="2:93" x14ac:dyDescent="0.35">
      <c r="B108" s="71"/>
      <c r="C108" s="327">
        <f t="shared" si="228"/>
        <v>24</v>
      </c>
      <c r="D108" s="47" t="str">
        <f t="shared" si="228"/>
        <v>Rachael Charles</v>
      </c>
      <c r="E108" s="60"/>
      <c r="F108" s="1">
        <f>IF(COUNT(AL108:CK108)=0,"", COUNT(AL108:CK108))</f>
        <v>7</v>
      </c>
      <c r="G108" s="46">
        <f t="shared" si="229"/>
        <v>5</v>
      </c>
      <c r="I108" s="61"/>
      <c r="J108" s="108" t="s">
        <v>7</v>
      </c>
      <c r="K108" s="45">
        <f>IFERROR(LARGE((AL108:CK108),1),"")</f>
        <v>588</v>
      </c>
      <c r="L108" s="1">
        <f>IFERROR(LARGE((AL108:CK108),2),"")</f>
        <v>587</v>
      </c>
      <c r="M108" s="1">
        <f>IFERROR(LARGE((AL108:CK108),3),"")</f>
        <v>580</v>
      </c>
      <c r="N108" s="1">
        <f>IFERROR(LARGE((AL108:CK108),4),"")</f>
        <v>580</v>
      </c>
      <c r="O108" s="46">
        <f>IFERROR(LARGE((AL108:CK108),5),"")</f>
        <v>577</v>
      </c>
      <c r="P108" s="1"/>
      <c r="Q108" s="56">
        <f t="shared" si="230"/>
        <v>582.4</v>
      </c>
      <c r="R108" s="57" t="str">
        <f t="shared" si="231"/>
        <v/>
      </c>
      <c r="T108" s="5">
        <f t="shared" ref="T108" si="292">IF(U108="","",1)</f>
        <v>1</v>
      </c>
      <c r="U108" s="4">
        <f t="shared" ref="U108" si="293">IF(SUM(Q108:R108)=0,"",SUM(Q108:R108))</f>
        <v>582.4</v>
      </c>
      <c r="V108" s="6">
        <f t="shared" ref="V108" si="294">IF(U108="","",1)</f>
        <v>1</v>
      </c>
      <c r="X108" s="60" t="str">
        <f t="shared" si="218"/>
        <v>Rachael Charles</v>
      </c>
      <c r="Y108" s="46"/>
      <c r="Z108" s="76"/>
      <c r="AB108" s="82"/>
      <c r="AC108" s="45">
        <v>24</v>
      </c>
      <c r="AD108" s="60" t="s">
        <v>284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v>580</v>
      </c>
      <c r="AZ108" s="62">
        <v>588</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v>577</v>
      </c>
      <c r="BN108" s="62">
        <v>580</v>
      </c>
      <c r="BO108" s="62" t="s">
        <v>7</v>
      </c>
      <c r="BP108" s="62" t="s">
        <v>7</v>
      </c>
      <c r="BQ108" s="62" t="s">
        <v>7</v>
      </c>
      <c r="BR108" s="62" t="s">
        <v>7</v>
      </c>
      <c r="BS108" s="62">
        <v>568</v>
      </c>
      <c r="BT108" s="62" t="s">
        <v>7</v>
      </c>
      <c r="BU108" s="62" t="s">
        <v>7</v>
      </c>
      <c r="BV108" s="62" t="s">
        <v>7</v>
      </c>
      <c r="BW108" s="62" t="s">
        <v>7</v>
      </c>
      <c r="BX108" s="62">
        <v>569</v>
      </c>
      <c r="BY108" s="62">
        <v>587</v>
      </c>
      <c r="BZ108" s="62" t="s">
        <v>7</v>
      </c>
      <c r="CA108" s="62" t="s">
        <v>7</v>
      </c>
      <c r="CB108" s="62" t="s">
        <v>7</v>
      </c>
      <c r="CC108" s="62" t="s">
        <v>7</v>
      </c>
      <c r="CD108" s="62" t="s">
        <v>7</v>
      </c>
      <c r="CE108" s="62" t="s">
        <v>7</v>
      </c>
      <c r="CF108" s="62" t="s">
        <v>7</v>
      </c>
      <c r="CG108" s="62" t="s">
        <v>7</v>
      </c>
      <c r="CH108" s="62" t="s">
        <v>7</v>
      </c>
      <c r="CI108" s="62" t="s">
        <v>7</v>
      </c>
      <c r="CJ108" s="62" t="s">
        <v>7</v>
      </c>
      <c r="CK108" s="62" t="s">
        <v>7</v>
      </c>
      <c r="CL108" s="117"/>
      <c r="CM108" s="60" t="str">
        <f>IF(AD108="Athlete Name","",AD108)</f>
        <v>Rachael Charles</v>
      </c>
      <c r="CN108" s="46">
        <v>25</v>
      </c>
      <c r="CO108" s="88"/>
    </row>
    <row r="109" spans="2:93" x14ac:dyDescent="0.35">
      <c r="B109" s="71"/>
      <c r="C109" s="327"/>
      <c r="D109" s="47"/>
      <c r="E109" s="60"/>
      <c r="G109" s="46"/>
      <c r="I109" s="61" t="str">
        <f>IF(SUM(AF109:AJ109)=0,"",SUM(AF109:AJ109))</f>
        <v/>
      </c>
      <c r="J109" s="108" t="s">
        <v>12</v>
      </c>
      <c r="K109" s="45" t="str">
        <f>IFERROR(LARGE((AL109:CK109),1),"")</f>
        <v/>
      </c>
      <c r="L109" s="1" t="str">
        <f>IFERROR(LARGE((AL109:CK109),2),"")</f>
        <v/>
      </c>
      <c r="M109" s="1" t="str">
        <f>IFERROR(LARGE((AL109:CK109),3),"")</f>
        <v/>
      </c>
      <c r="N109" s="1" t="str">
        <f>IFERROR(LARGE((AL109:CK109),4),"")</f>
        <v/>
      </c>
      <c r="O109" s="46" t="str">
        <f>IFERROR(LARGE((AL109:CK109),5),"")</f>
        <v/>
      </c>
      <c r="P109" s="1"/>
      <c r="Q109" s="56"/>
      <c r="R109" s="57"/>
      <c r="T109" s="5">
        <f t="shared" ref="T109" si="295">IF(U108="","",1)</f>
        <v>1</v>
      </c>
      <c r="U109" s="126">
        <f t="shared" ref="U109" si="296">IF(U108="","",1)</f>
        <v>1</v>
      </c>
      <c r="V109" s="6">
        <f t="shared" ref="V109" si="297">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117"/>
      <c r="CM109" s="60"/>
      <c r="CN109" s="46"/>
      <c r="CO109" s="88"/>
    </row>
    <row r="110" spans="2:93" s="39" customFormat="1" ht="8.5" customHeight="1" thickBot="1" x14ac:dyDescent="0.4">
      <c r="B110" s="102"/>
      <c r="C110" s="328"/>
      <c r="D110" s="107"/>
      <c r="E110" s="103"/>
      <c r="F110" s="115"/>
      <c r="G110" s="116"/>
      <c r="I110" s="95"/>
      <c r="K110" s="96"/>
      <c r="L110" s="93"/>
      <c r="M110" s="93"/>
      <c r="N110" s="93"/>
      <c r="O110" s="94"/>
      <c r="Q110" s="112"/>
      <c r="R110" s="113"/>
      <c r="T110" s="110">
        <f t="shared" ref="T110" si="298">IF(U108="","",1)</f>
        <v>1</v>
      </c>
      <c r="U110" s="93">
        <f t="shared" ref="U110" si="299">IF(U108="","",1)</f>
        <v>1</v>
      </c>
      <c r="V110" s="109">
        <f t="shared" ref="V110" si="300">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6"/>
      <c r="CL110" s="118"/>
      <c r="CM110" s="158"/>
      <c r="CN110" s="97"/>
      <c r="CO110" s="105"/>
    </row>
    <row r="111" spans="2:93" ht="8.5" customHeight="1" thickTop="1" x14ac:dyDescent="0.35">
      <c r="B111" s="71"/>
      <c r="C111" s="327"/>
      <c r="D111" s="47"/>
      <c r="E111" s="60"/>
      <c r="G111" s="46"/>
      <c r="I111" s="61"/>
      <c r="K111" s="45"/>
      <c r="L111" s="1"/>
      <c r="M111" s="1"/>
      <c r="N111" s="1"/>
      <c r="O111" s="46"/>
      <c r="P111" s="1"/>
      <c r="Q111" s="56"/>
      <c r="R111" s="57"/>
      <c r="T111" s="5">
        <f t="shared" ref="T111" si="301">IF(U112="","",1)</f>
        <v>1</v>
      </c>
      <c r="U111" s="1">
        <f t="shared" ref="U111" si="302">IF(U112="","",1)</f>
        <v>1</v>
      </c>
      <c r="V111" s="6">
        <f t="shared" ref="V111" si="303">IF(U112="","",1)</f>
        <v>1</v>
      </c>
      <c r="X111" s="60"/>
      <c r="Y111" s="46"/>
      <c r="Z111" s="76"/>
      <c r="AB111" s="82"/>
      <c r="AC111" s="45"/>
      <c r="AD111" s="134"/>
      <c r="AF111" s="135"/>
      <c r="AG111" s="136"/>
      <c r="AH111" s="136"/>
      <c r="AI111" s="137"/>
      <c r="AJ111" s="138"/>
      <c r="AL111" s="143"/>
      <c r="AM111" s="137"/>
      <c r="AN111" s="137"/>
      <c r="AO111" s="137"/>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5"/>
      <c r="CL111" s="117"/>
      <c r="CM111" s="134"/>
      <c r="CN111" s="46"/>
      <c r="CO111" s="88"/>
    </row>
    <row r="112" spans="2:93" x14ac:dyDescent="0.35">
      <c r="B112" s="71"/>
      <c r="C112" s="327">
        <f t="shared" si="228"/>
        <v>25</v>
      </c>
      <c r="D112" s="47" t="str">
        <f t="shared" si="228"/>
        <v>Jeanne Haverhill</v>
      </c>
      <c r="E112" s="60"/>
      <c r="F112" s="1">
        <f>IF(COUNT(AL112:CK112)=0,"", COUNT(AL112:CK112))</f>
        <v>6</v>
      </c>
      <c r="G112" s="46">
        <f t="shared" si="229"/>
        <v>5</v>
      </c>
      <c r="I112" s="61"/>
      <c r="J112" s="108" t="s">
        <v>7</v>
      </c>
      <c r="K112" s="45">
        <f>IFERROR(LARGE((AL112:CK112),1),"")</f>
        <v>582</v>
      </c>
      <c r="L112" s="1">
        <f>IFERROR(LARGE((AL112:CK112),2),"")</f>
        <v>580</v>
      </c>
      <c r="M112" s="1">
        <f>IFERROR(LARGE((AL112:CK112),3),"")</f>
        <v>574</v>
      </c>
      <c r="N112" s="1">
        <f>IFERROR(LARGE((AL112:CK112),4),"")</f>
        <v>573</v>
      </c>
      <c r="O112" s="46">
        <f>IFERROR(LARGE((AL112:CK112),5),"")</f>
        <v>573</v>
      </c>
      <c r="P112" s="1"/>
      <c r="Q112" s="56">
        <f t="shared" si="230"/>
        <v>576.4</v>
      </c>
      <c r="R112" s="57" t="str">
        <f t="shared" si="231"/>
        <v/>
      </c>
      <c r="T112" s="5">
        <f t="shared" ref="T112" si="304">IF(U112="","",1)</f>
        <v>1</v>
      </c>
      <c r="U112" s="4">
        <f t="shared" ref="U112" si="305">IF(SUM(Q112:R112)=0,"",SUM(Q112:R112))</f>
        <v>576.4</v>
      </c>
      <c r="V112" s="6">
        <f t="shared" ref="V112" si="306">IF(U112="","",1)</f>
        <v>1</v>
      </c>
      <c r="X112" s="60" t="str">
        <f t="shared" si="218"/>
        <v>Jeanne Haverhill</v>
      </c>
      <c r="Y112" s="46"/>
      <c r="Z112" s="76"/>
      <c r="AB112" s="82"/>
      <c r="AC112" s="45">
        <v>25</v>
      </c>
      <c r="AD112" s="60" t="s">
        <v>163</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v>582</v>
      </c>
      <c r="AX112" s="62" t="s">
        <v>7</v>
      </c>
      <c r="AY112" s="62" t="s">
        <v>7</v>
      </c>
      <c r="AZ112" s="62" t="s">
        <v>7</v>
      </c>
      <c r="BA112" s="62" t="s">
        <v>7</v>
      </c>
      <c r="BB112" s="62" t="s">
        <v>7</v>
      </c>
      <c r="BC112" s="62" t="s">
        <v>7</v>
      </c>
      <c r="BD112" s="62" t="s">
        <v>7</v>
      </c>
      <c r="BE112" s="62" t="s">
        <v>7</v>
      </c>
      <c r="BF112" s="62" t="s">
        <v>7</v>
      </c>
      <c r="BG112" s="62" t="s">
        <v>7</v>
      </c>
      <c r="BH112" s="62" t="s">
        <v>7</v>
      </c>
      <c r="BI112" s="62">
        <v>580</v>
      </c>
      <c r="BJ112" s="62" t="s">
        <v>7</v>
      </c>
      <c r="BK112" s="62" t="s">
        <v>7</v>
      </c>
      <c r="BL112" s="62" t="s">
        <v>7</v>
      </c>
      <c r="BM112" s="62">
        <v>573</v>
      </c>
      <c r="BN112" s="62">
        <v>574</v>
      </c>
      <c r="BO112" s="62" t="s">
        <v>7</v>
      </c>
      <c r="BP112" s="62" t="s">
        <v>7</v>
      </c>
      <c r="BQ112" s="62" t="s">
        <v>7</v>
      </c>
      <c r="BR112" s="62" t="s">
        <v>7</v>
      </c>
      <c r="BS112" s="62" t="s">
        <v>7</v>
      </c>
      <c r="BT112" s="62" t="s">
        <v>7</v>
      </c>
      <c r="BU112" s="62" t="s">
        <v>7</v>
      </c>
      <c r="BV112" s="62" t="s">
        <v>7</v>
      </c>
      <c r="BW112" s="62" t="s">
        <v>7</v>
      </c>
      <c r="BX112" s="62">
        <v>568</v>
      </c>
      <c r="BY112" s="62">
        <v>573</v>
      </c>
      <c r="BZ112" s="62" t="s">
        <v>7</v>
      </c>
      <c r="CA112" s="62" t="s">
        <v>7</v>
      </c>
      <c r="CB112" s="62" t="s">
        <v>7</v>
      </c>
      <c r="CC112" s="62" t="s">
        <v>7</v>
      </c>
      <c r="CD112" s="62" t="s">
        <v>7</v>
      </c>
      <c r="CE112" s="62" t="s">
        <v>7</v>
      </c>
      <c r="CF112" s="62" t="s">
        <v>7</v>
      </c>
      <c r="CG112" s="62" t="s">
        <v>7</v>
      </c>
      <c r="CH112" s="62" t="s">
        <v>7</v>
      </c>
      <c r="CI112" s="62" t="s">
        <v>7</v>
      </c>
      <c r="CJ112" s="62" t="s">
        <v>7</v>
      </c>
      <c r="CK112" s="62" t="s">
        <v>7</v>
      </c>
      <c r="CL112" s="117"/>
      <c r="CM112" s="60" t="str">
        <f>IF(AD112="Athlete Name","",AD112)</f>
        <v>Jeanne Haverhill</v>
      </c>
      <c r="CN112" s="46">
        <v>26</v>
      </c>
      <c r="CO112" s="88"/>
    </row>
    <row r="113" spans="2:93" x14ac:dyDescent="0.35">
      <c r="B113" s="71"/>
      <c r="C113" s="327"/>
      <c r="D113" s="47"/>
      <c r="E113" s="60"/>
      <c r="G113" s="46"/>
      <c r="I113" s="61" t="str">
        <f>IF(SUM(AF113:AJ113)=0,"",SUM(AF113:AJ113))</f>
        <v/>
      </c>
      <c r="J113" s="108" t="s">
        <v>12</v>
      </c>
      <c r="K113" s="45" t="str">
        <f>IFERROR(LARGE((AL113:CK113),1),"")</f>
        <v/>
      </c>
      <c r="L113" s="1" t="str">
        <f>IFERROR(LARGE((AL113:CK113),2),"")</f>
        <v/>
      </c>
      <c r="M113" s="1" t="str">
        <f>IFERROR(LARGE((AL113:CK113),3),"")</f>
        <v/>
      </c>
      <c r="N113" s="1" t="str">
        <f>IFERROR(LARGE((AL113:CK113),4),"")</f>
        <v/>
      </c>
      <c r="O113" s="46" t="str">
        <f>IFERROR(LARGE((AL113:CK113),5),"")</f>
        <v/>
      </c>
      <c r="P113" s="1"/>
      <c r="Q113" s="56"/>
      <c r="R113" s="57"/>
      <c r="T113" s="5">
        <f t="shared" ref="T113" si="307">IF(U112="","",1)</f>
        <v>1</v>
      </c>
      <c r="U113" s="126">
        <f t="shared" ref="U113" si="308">IF(U112="","",1)</f>
        <v>1</v>
      </c>
      <c r="V113" s="6">
        <f t="shared" ref="V113" si="309">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117"/>
      <c r="CM113" s="60"/>
      <c r="CN113" s="46"/>
      <c r="CO113" s="88"/>
    </row>
    <row r="114" spans="2:93" s="39" customFormat="1" ht="8.5" customHeight="1" thickBot="1" x14ac:dyDescent="0.4">
      <c r="B114" s="102"/>
      <c r="C114" s="328"/>
      <c r="D114" s="107"/>
      <c r="E114" s="103"/>
      <c r="F114" s="115"/>
      <c r="G114" s="116"/>
      <c r="I114" s="95"/>
      <c r="K114" s="96"/>
      <c r="L114" s="93"/>
      <c r="M114" s="93"/>
      <c r="N114" s="93"/>
      <c r="O114" s="94"/>
      <c r="Q114" s="112"/>
      <c r="R114" s="113"/>
      <c r="T114" s="110">
        <f t="shared" ref="T114" si="310">IF(U112="","",1)</f>
        <v>1</v>
      </c>
      <c r="U114" s="93">
        <f t="shared" ref="U114" si="311">IF(U112="","",1)</f>
        <v>1</v>
      </c>
      <c r="V114" s="109">
        <f t="shared" ref="V114" si="312">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2"/>
      <c r="CL114" s="118"/>
      <c r="CM114" s="146"/>
      <c r="CN114" s="97"/>
      <c r="CO114" s="105"/>
    </row>
    <row r="115" spans="2:93" ht="8.5" customHeight="1" thickTop="1" x14ac:dyDescent="0.35">
      <c r="B115" s="71"/>
      <c r="C115" s="327"/>
      <c r="D115" s="47"/>
      <c r="E115" s="60"/>
      <c r="G115" s="46"/>
      <c r="I115" s="61"/>
      <c r="K115" s="45"/>
      <c r="L115" s="1"/>
      <c r="M115" s="1"/>
      <c r="N115" s="1"/>
      <c r="O115" s="46"/>
      <c r="P115" s="1"/>
      <c r="Q115" s="56"/>
      <c r="R115" s="57"/>
      <c r="T115" s="5">
        <f t="shared" ref="T115" si="313">IF(U116="","",1)</f>
        <v>1</v>
      </c>
      <c r="U115" s="1">
        <f t="shared" ref="U115" si="314">IF(U116="","",1)</f>
        <v>1</v>
      </c>
      <c r="V115" s="6">
        <f t="shared" ref="V115" si="315">IF(U116="","",1)</f>
        <v>1</v>
      </c>
      <c r="X115" s="60"/>
      <c r="Y115" s="46"/>
      <c r="Z115" s="76"/>
      <c r="AB115" s="82"/>
      <c r="AC115" s="45"/>
      <c r="AD115" s="149"/>
      <c r="AF115" s="150"/>
      <c r="AG115" s="151"/>
      <c r="AH115" s="151"/>
      <c r="AI115" s="151"/>
      <c r="AJ115" s="152"/>
      <c r="AL115" s="150"/>
      <c r="AM115" s="151"/>
      <c r="AN115" s="151"/>
      <c r="AO115" s="151"/>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2"/>
      <c r="CL115" s="117"/>
      <c r="CM115" s="149"/>
      <c r="CN115" s="46"/>
      <c r="CO115" s="88"/>
    </row>
    <row r="116" spans="2:93" x14ac:dyDescent="0.35">
      <c r="B116" s="71"/>
      <c r="C116" s="327">
        <f t="shared" si="228"/>
        <v>26</v>
      </c>
      <c r="D116" s="47" t="str">
        <f t="shared" si="228"/>
        <v>Gracie Dinh</v>
      </c>
      <c r="E116" s="60"/>
      <c r="F116" s="1">
        <f>IF(COUNT(AL116:CK116)=0,"", COUNT(AL116:CK116))</f>
        <v>11</v>
      </c>
      <c r="G116" s="46">
        <f t="shared" si="229"/>
        <v>5</v>
      </c>
      <c r="I116" s="61"/>
      <c r="J116" s="108" t="s">
        <v>7</v>
      </c>
      <c r="K116" s="45">
        <f>IFERROR(LARGE((AL116:CK116),1),"")</f>
        <v>588</v>
      </c>
      <c r="L116" s="1">
        <f>IFERROR(LARGE((AL116:CK116),2),"")</f>
        <v>584</v>
      </c>
      <c r="M116" s="1">
        <f>IFERROR(LARGE((AL116:CK116),3),"")</f>
        <v>583</v>
      </c>
      <c r="N116" s="1">
        <f>IFERROR(LARGE((AL116:CK116),4),"")</f>
        <v>582</v>
      </c>
      <c r="O116" s="46">
        <f>IFERROR(LARGE((AL116:CK116),5),"")</f>
        <v>581</v>
      </c>
      <c r="P116" s="1"/>
      <c r="Q116" s="56">
        <f t="shared" si="230"/>
        <v>583.6</v>
      </c>
      <c r="R116" s="57" t="str">
        <f t="shared" si="231"/>
        <v/>
      </c>
      <c r="T116" s="5">
        <f t="shared" ref="T116" si="316">IF(U116="","",1)</f>
        <v>1</v>
      </c>
      <c r="U116" s="4">
        <f t="shared" ref="U116" si="317">IF(SUM(Q116:R116)=0,"",SUM(Q116:R116))</f>
        <v>583.6</v>
      </c>
      <c r="V116" s="6">
        <f t="shared" ref="V116" si="318">IF(U116="","",1)</f>
        <v>1</v>
      </c>
      <c r="X116" s="60" t="str">
        <f t="shared" si="218"/>
        <v>Gracie Dinh</v>
      </c>
      <c r="Y116" s="46"/>
      <c r="Z116" s="76"/>
      <c r="AB116" s="82"/>
      <c r="AC116" s="45">
        <v>26</v>
      </c>
      <c r="AD116" s="60" t="s">
        <v>205</v>
      </c>
      <c r="AF116" s="45"/>
      <c r="AG116" s="1"/>
      <c r="AH116" s="1"/>
      <c r="AI116" s="1"/>
      <c r="AJ116" s="46"/>
      <c r="AK116" s="108"/>
      <c r="AL116" s="62" t="s">
        <v>7</v>
      </c>
      <c r="AM116" s="62" t="s">
        <v>7</v>
      </c>
      <c r="AN116" s="62">
        <v>579</v>
      </c>
      <c r="AO116" s="62" t="s">
        <v>7</v>
      </c>
      <c r="AP116" s="62" t="s">
        <v>7</v>
      </c>
      <c r="AQ116" s="62" t="s">
        <v>7</v>
      </c>
      <c r="AR116" s="62" t="s">
        <v>7</v>
      </c>
      <c r="AS116" s="62" t="s">
        <v>7</v>
      </c>
      <c r="AT116" s="62" t="s">
        <v>7</v>
      </c>
      <c r="AU116" s="62" t="s">
        <v>7</v>
      </c>
      <c r="AV116" s="62" t="s">
        <v>7</v>
      </c>
      <c r="AW116" s="62">
        <v>588</v>
      </c>
      <c r="AX116" s="62" t="s">
        <v>7</v>
      </c>
      <c r="AY116" s="62">
        <v>579</v>
      </c>
      <c r="AZ116" s="62">
        <v>584</v>
      </c>
      <c r="BA116" s="62" t="s">
        <v>7</v>
      </c>
      <c r="BB116" s="62" t="s">
        <v>7</v>
      </c>
      <c r="BC116" s="62" t="s">
        <v>7</v>
      </c>
      <c r="BD116" s="62" t="s">
        <v>7</v>
      </c>
      <c r="BE116" s="62" t="s">
        <v>7</v>
      </c>
      <c r="BF116" s="62" t="s">
        <v>7</v>
      </c>
      <c r="BG116" s="62" t="s">
        <v>7</v>
      </c>
      <c r="BH116" s="62" t="s">
        <v>7</v>
      </c>
      <c r="BI116" s="62">
        <v>580</v>
      </c>
      <c r="BJ116" s="62" t="s">
        <v>7</v>
      </c>
      <c r="BK116" s="62" t="s">
        <v>7</v>
      </c>
      <c r="BL116" s="62" t="s">
        <v>7</v>
      </c>
      <c r="BM116" s="62">
        <v>580</v>
      </c>
      <c r="BN116" s="62">
        <v>581</v>
      </c>
      <c r="BO116" s="62" t="s">
        <v>7</v>
      </c>
      <c r="BP116" s="62" t="s">
        <v>7</v>
      </c>
      <c r="BQ116" s="62" t="s">
        <v>7</v>
      </c>
      <c r="BR116" s="62" t="s">
        <v>7</v>
      </c>
      <c r="BS116" s="62" t="s">
        <v>7</v>
      </c>
      <c r="BT116" s="62" t="s">
        <v>7</v>
      </c>
      <c r="BU116" s="62" t="s">
        <v>7</v>
      </c>
      <c r="BV116" s="62">
        <v>579</v>
      </c>
      <c r="BW116" s="62" t="s">
        <v>7</v>
      </c>
      <c r="BX116" s="62">
        <v>580</v>
      </c>
      <c r="BY116" s="62">
        <v>582</v>
      </c>
      <c r="BZ116" s="62" t="s">
        <v>7</v>
      </c>
      <c r="CA116" s="62" t="s">
        <v>7</v>
      </c>
      <c r="CB116" s="62" t="s">
        <v>7</v>
      </c>
      <c r="CC116" s="62">
        <v>583</v>
      </c>
      <c r="CD116" s="62" t="s">
        <v>7</v>
      </c>
      <c r="CE116" s="62" t="s">
        <v>7</v>
      </c>
      <c r="CF116" s="62" t="s">
        <v>7</v>
      </c>
      <c r="CG116" s="62" t="s">
        <v>7</v>
      </c>
      <c r="CH116" s="62" t="s">
        <v>7</v>
      </c>
      <c r="CI116" s="62" t="s">
        <v>7</v>
      </c>
      <c r="CJ116" s="62" t="s">
        <v>7</v>
      </c>
      <c r="CK116" s="62" t="s">
        <v>7</v>
      </c>
      <c r="CL116" s="117"/>
      <c r="CM116" s="60" t="str">
        <f>IF(AD116="Athlete Name","",AD116)</f>
        <v>Gracie Dinh</v>
      </c>
      <c r="CN116" s="46">
        <v>27</v>
      </c>
      <c r="CO116" s="88"/>
    </row>
    <row r="117" spans="2:93" x14ac:dyDescent="0.35">
      <c r="B117" s="71"/>
      <c r="C117" s="327"/>
      <c r="D117" s="47"/>
      <c r="E117" s="60"/>
      <c r="F117" s="45"/>
      <c r="G117" s="46"/>
      <c r="I117" s="61" t="str">
        <f>IF(SUM(AF117:AJ117)=0,"",SUM(AF117:AJ117))</f>
        <v/>
      </c>
      <c r="J117" s="108" t="s">
        <v>12</v>
      </c>
      <c r="K117" s="45" t="str">
        <f>IFERROR(LARGE((AL117:CK117),1),"")</f>
        <v/>
      </c>
      <c r="L117" s="1" t="str">
        <f>IFERROR(LARGE((AL117:CK117),2),"")</f>
        <v/>
      </c>
      <c r="M117" s="1" t="str">
        <f>IFERROR(LARGE((AL117:CK117),3),"")</f>
        <v/>
      </c>
      <c r="N117" s="1" t="str">
        <f>IFERROR(LARGE((AL117:CK117),4),"")</f>
        <v/>
      </c>
      <c r="O117" s="46" t="str">
        <f>IFERROR(LARGE((AL117:CK117),5),"")</f>
        <v/>
      </c>
      <c r="P117" s="1"/>
      <c r="Q117" s="56"/>
      <c r="R117" s="57"/>
      <c r="T117" s="5">
        <f t="shared" ref="T117" si="319">IF(U116="","",1)</f>
        <v>1</v>
      </c>
      <c r="U117" s="126">
        <f t="shared" ref="U117" si="320">IF(U116="","",1)</f>
        <v>1</v>
      </c>
      <c r="V117" s="6">
        <f t="shared" ref="V117" si="321">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117"/>
      <c r="CM117" s="60"/>
      <c r="CN117" s="46"/>
      <c r="CO117" s="88"/>
    </row>
    <row r="118" spans="2:93" s="39" customFormat="1" ht="8.5" customHeight="1" thickBot="1" x14ac:dyDescent="0.4">
      <c r="B118" s="102"/>
      <c r="C118" s="328"/>
      <c r="D118" s="107"/>
      <c r="E118" s="103"/>
      <c r="F118" s="115"/>
      <c r="G118" s="116"/>
      <c r="I118" s="95"/>
      <c r="K118" s="96"/>
      <c r="L118" s="93"/>
      <c r="M118" s="93"/>
      <c r="N118" s="93"/>
      <c r="O118" s="94"/>
      <c r="Q118" s="112"/>
      <c r="R118" s="113"/>
      <c r="T118" s="110">
        <f t="shared" ref="T118" si="322">IF(U116="","",1)</f>
        <v>1</v>
      </c>
      <c r="U118" s="93">
        <f t="shared" ref="U118" si="323">IF(U116="","",1)</f>
        <v>1</v>
      </c>
      <c r="V118" s="109">
        <f t="shared" ref="V118" si="324">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6"/>
      <c r="CL118" s="118"/>
      <c r="CM118" s="158"/>
      <c r="CN118" s="97"/>
      <c r="CO118" s="105"/>
    </row>
    <row r="119" spans="2:93" ht="8.5" customHeight="1" thickTop="1" x14ac:dyDescent="0.35">
      <c r="B119" s="71"/>
      <c r="C119" s="327"/>
      <c r="D119" s="47"/>
      <c r="E119" s="60"/>
      <c r="G119" s="46"/>
      <c r="I119" s="61"/>
      <c r="K119" s="45"/>
      <c r="L119" s="1"/>
      <c r="M119" s="1"/>
      <c r="N119" s="1"/>
      <c r="O119" s="46"/>
      <c r="P119" s="1"/>
      <c r="Q119" s="56"/>
      <c r="R119" s="57"/>
      <c r="T119" s="5">
        <f t="shared" ref="T119" si="325">IF(U120="","",1)</f>
        <v>1</v>
      </c>
      <c r="U119" s="1">
        <f t="shared" ref="U119" si="326">IF(U120="","",1)</f>
        <v>1</v>
      </c>
      <c r="V119" s="6">
        <f t="shared" ref="V119" si="327">IF(U120="","",1)</f>
        <v>1</v>
      </c>
      <c r="X119" s="60"/>
      <c r="Y119" s="46"/>
      <c r="Z119" s="76"/>
      <c r="AB119" s="82"/>
      <c r="AC119" s="45"/>
      <c r="AD119" s="134"/>
      <c r="AF119" s="135"/>
      <c r="AG119" s="136"/>
      <c r="AH119" s="136"/>
      <c r="AI119" s="137"/>
      <c r="AJ119" s="138"/>
      <c r="AL119" s="143"/>
      <c r="AM119" s="137"/>
      <c r="AN119" s="137"/>
      <c r="AO119" s="137"/>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5"/>
      <c r="CL119" s="117"/>
      <c r="CM119" s="134"/>
      <c r="CN119" s="46"/>
      <c r="CO119" s="88"/>
    </row>
    <row r="120" spans="2:93" x14ac:dyDescent="0.35">
      <c r="B120" s="71"/>
      <c r="C120" s="327">
        <f t="shared" si="228"/>
        <v>27</v>
      </c>
      <c r="D120" s="47" t="str">
        <f t="shared" si="228"/>
        <v>Lara Spanic</v>
      </c>
      <c r="E120" s="60"/>
      <c r="F120" s="1">
        <f>IF(COUNT(AL120:CK120)=0,"", COUNT(AL120:CK120))</f>
        <v>8</v>
      </c>
      <c r="G120" s="46">
        <f t="shared" si="229"/>
        <v>5</v>
      </c>
      <c r="I120" s="61"/>
      <c r="J120" s="108" t="s">
        <v>7</v>
      </c>
      <c r="K120" s="45">
        <f>IFERROR(LARGE((AL120:CK120),1),"")</f>
        <v>575</v>
      </c>
      <c r="L120" s="1">
        <f>IFERROR(LARGE((AL120:CK120),2),"")</f>
        <v>571</v>
      </c>
      <c r="M120" s="1">
        <f>IFERROR(LARGE((AL120:CK120),3),"")</f>
        <v>571</v>
      </c>
      <c r="N120" s="1">
        <f>IFERROR(LARGE((AL120:CK120),4),"")</f>
        <v>562</v>
      </c>
      <c r="O120" s="46">
        <f>IFERROR(LARGE((AL120:CK120),5),"")</f>
        <v>557</v>
      </c>
      <c r="P120" s="1"/>
      <c r="Q120" s="56">
        <f t="shared" si="230"/>
        <v>567.20000000000005</v>
      </c>
      <c r="R120" s="57" t="str">
        <f t="shared" si="231"/>
        <v/>
      </c>
      <c r="T120" s="5">
        <f t="shared" ref="T120" si="328">IF(U120="","",1)</f>
        <v>1</v>
      </c>
      <c r="U120" s="4">
        <f t="shared" ref="U120" si="329">IF(SUM(Q120:R120)=0,"",SUM(Q120:R120))</f>
        <v>567.20000000000005</v>
      </c>
      <c r="V120" s="6">
        <f t="shared" ref="V120" si="330">IF(U120="","",1)</f>
        <v>1</v>
      </c>
      <c r="X120" s="60" t="str">
        <f t="shared" si="218"/>
        <v>Lara Spanic</v>
      </c>
      <c r="Y120" s="46"/>
      <c r="Z120" s="76"/>
      <c r="AB120" s="82"/>
      <c r="AC120" s="45">
        <v>27</v>
      </c>
      <c r="AD120" s="60" t="s">
        <v>209</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v>557</v>
      </c>
      <c r="BM120" s="62">
        <v>571</v>
      </c>
      <c r="BN120" s="62">
        <v>575</v>
      </c>
      <c r="BO120" s="62" t="s">
        <v>7</v>
      </c>
      <c r="BP120" s="62" t="s">
        <v>7</v>
      </c>
      <c r="BQ120" s="62">
        <v>553</v>
      </c>
      <c r="BR120" s="62">
        <v>551</v>
      </c>
      <c r="BS120" s="62" t="s">
        <v>7</v>
      </c>
      <c r="BT120" s="62" t="s">
        <v>7</v>
      </c>
      <c r="BU120" s="62" t="s">
        <v>7</v>
      </c>
      <c r="BV120" s="62">
        <v>562</v>
      </c>
      <c r="BW120" s="62" t="s">
        <v>7</v>
      </c>
      <c r="BX120" s="62">
        <v>551</v>
      </c>
      <c r="BY120" s="62">
        <v>571</v>
      </c>
      <c r="BZ120" s="62" t="s">
        <v>7</v>
      </c>
      <c r="CA120" s="62" t="s">
        <v>7</v>
      </c>
      <c r="CB120" s="62" t="s">
        <v>7</v>
      </c>
      <c r="CC120" s="62" t="s">
        <v>7</v>
      </c>
      <c r="CD120" s="62" t="s">
        <v>7</v>
      </c>
      <c r="CE120" s="62" t="s">
        <v>7</v>
      </c>
      <c r="CF120" s="62" t="s">
        <v>7</v>
      </c>
      <c r="CG120" s="62" t="s">
        <v>7</v>
      </c>
      <c r="CH120" s="62" t="s">
        <v>7</v>
      </c>
      <c r="CI120" s="62" t="s">
        <v>7</v>
      </c>
      <c r="CJ120" s="62" t="s">
        <v>7</v>
      </c>
      <c r="CK120" s="62" t="s">
        <v>7</v>
      </c>
      <c r="CL120" s="117"/>
      <c r="CM120" s="60" t="str">
        <f>IF(AD120="Athlete Name","",AD120)</f>
        <v>Lara Spanic</v>
      </c>
      <c r="CN120" s="46">
        <v>28</v>
      </c>
      <c r="CO120" s="88"/>
    </row>
    <row r="121" spans="2:93" x14ac:dyDescent="0.35">
      <c r="B121" s="71"/>
      <c r="C121" s="327"/>
      <c r="D121" s="47"/>
      <c r="E121" s="60"/>
      <c r="G121" s="46"/>
      <c r="I121" s="61" t="str">
        <f>IF(SUM(AF121:AJ121)=0,"",SUM(AF121:AJ121))</f>
        <v/>
      </c>
      <c r="J121" s="108" t="s">
        <v>12</v>
      </c>
      <c r="K121" s="45" t="str">
        <f>IFERROR(LARGE((AL121:CK121),1),"")</f>
        <v/>
      </c>
      <c r="L121" s="1" t="str">
        <f>IFERROR(LARGE((AL121:CK121),2),"")</f>
        <v/>
      </c>
      <c r="M121" s="1" t="str">
        <f>IFERROR(LARGE((AL121:CK121),3),"")</f>
        <v/>
      </c>
      <c r="N121" s="1" t="str">
        <f>IFERROR(LARGE((AL121:CK121),4),"")</f>
        <v/>
      </c>
      <c r="O121" s="46" t="str">
        <f>IFERROR(LARGE((AL121:CK121),5),"")</f>
        <v/>
      </c>
      <c r="P121" s="1"/>
      <c r="Q121" s="56"/>
      <c r="R121" s="57"/>
      <c r="T121" s="5">
        <f t="shared" ref="T121" si="331">IF(U120="","",1)</f>
        <v>1</v>
      </c>
      <c r="U121" s="126">
        <f t="shared" ref="U121" si="332">IF(U120="","",1)</f>
        <v>1</v>
      </c>
      <c r="V121" s="6">
        <f t="shared" ref="V121" si="333">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117"/>
      <c r="CM121" s="60"/>
      <c r="CN121" s="46"/>
      <c r="CO121" s="88"/>
    </row>
    <row r="122" spans="2:93" s="39" customFormat="1" ht="8.5" customHeight="1" thickBot="1" x14ac:dyDescent="0.4">
      <c r="B122" s="102"/>
      <c r="C122" s="328"/>
      <c r="D122" s="107"/>
      <c r="E122" s="103"/>
      <c r="F122" s="115"/>
      <c r="G122" s="116"/>
      <c r="I122" s="95"/>
      <c r="K122" s="96"/>
      <c r="L122" s="93"/>
      <c r="M122" s="93"/>
      <c r="N122" s="93"/>
      <c r="O122" s="94"/>
      <c r="Q122" s="112"/>
      <c r="R122" s="113"/>
      <c r="T122" s="110">
        <f t="shared" ref="T122" si="334">IF(U120="","",1)</f>
        <v>1</v>
      </c>
      <c r="U122" s="93">
        <f t="shared" ref="U122" si="335">IF(U120="","",1)</f>
        <v>1</v>
      </c>
      <c r="V122" s="109">
        <f t="shared" ref="V122" si="336">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2"/>
      <c r="CL122" s="118"/>
      <c r="CM122" s="146"/>
      <c r="CN122" s="97"/>
      <c r="CO122" s="105"/>
    </row>
    <row r="123" spans="2:93" ht="8.5" customHeight="1" thickTop="1" x14ac:dyDescent="0.35">
      <c r="B123" s="71"/>
      <c r="C123" s="327"/>
      <c r="D123" s="47"/>
      <c r="E123" s="60"/>
      <c r="G123" s="46"/>
      <c r="I123" s="61"/>
      <c r="K123" s="45"/>
      <c r="L123" s="1"/>
      <c r="M123" s="1"/>
      <c r="N123" s="1"/>
      <c r="O123" s="46"/>
      <c r="P123" s="1"/>
      <c r="Q123" s="56"/>
      <c r="R123" s="57"/>
      <c r="T123" s="5">
        <f t="shared" ref="T123" si="337">IF(U124="","",1)</f>
        <v>1</v>
      </c>
      <c r="U123" s="1">
        <f t="shared" ref="U123" si="338">IF(U124="","",1)</f>
        <v>1</v>
      </c>
      <c r="V123" s="6">
        <f t="shared" ref="V123" si="339">IF(U124="","",1)</f>
        <v>1</v>
      </c>
      <c r="X123" s="60"/>
      <c r="Y123" s="46"/>
      <c r="Z123" s="76"/>
      <c r="AB123" s="82"/>
      <c r="AC123" s="45"/>
      <c r="AD123" s="149"/>
      <c r="AF123" s="150"/>
      <c r="AG123" s="151"/>
      <c r="AH123" s="151"/>
      <c r="AI123" s="151"/>
      <c r="AJ123" s="152"/>
      <c r="AL123" s="150"/>
      <c r="AM123" s="151"/>
      <c r="AN123" s="151"/>
      <c r="AO123" s="151"/>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2"/>
      <c r="CL123" s="117"/>
      <c r="CM123" s="149"/>
      <c r="CN123" s="46"/>
      <c r="CO123" s="88"/>
    </row>
    <row r="124" spans="2:93" x14ac:dyDescent="0.35">
      <c r="B124" s="71"/>
      <c r="C124" s="327">
        <f t="shared" si="228"/>
        <v>28</v>
      </c>
      <c r="D124" s="47" t="str">
        <f t="shared" si="228"/>
        <v>Camryn Camp</v>
      </c>
      <c r="E124" s="60"/>
      <c r="F124" s="3">
        <f>IF(COUNT(AL124:CK124)=0,"", COUNT(AL124:CK124))</f>
        <v>8</v>
      </c>
      <c r="G124" s="46">
        <f t="shared" ref="G124" si="340">_xlfn.IFS(F124="","",F124=1,1,F124=2,2,F124=3,3,F124=4,4,F124=5,5,F124&gt;5,5)</f>
        <v>5</v>
      </c>
      <c r="I124" s="61"/>
      <c r="J124" s="108" t="s">
        <v>7</v>
      </c>
      <c r="K124" s="45">
        <f>IFERROR(LARGE((AL124:CK124),1),"")</f>
        <v>584</v>
      </c>
      <c r="L124" s="1">
        <f>IFERROR(LARGE((AL124:CK124),2),"")</f>
        <v>579</v>
      </c>
      <c r="M124" s="1">
        <f>IFERROR(LARGE((AL124:CK124),3),"")</f>
        <v>578</v>
      </c>
      <c r="N124" s="1">
        <f>IFERROR(LARGE((AL124:CK124),4),"")</f>
        <v>567</v>
      </c>
      <c r="O124" s="46">
        <f>IFERROR(LARGE((AL124:CK124),5),"")</f>
        <v>566</v>
      </c>
      <c r="P124" s="1"/>
      <c r="Q124" s="56">
        <f t="shared" si="230"/>
        <v>574.79999999999995</v>
      </c>
      <c r="R124" s="57" t="str">
        <f t="shared" si="231"/>
        <v/>
      </c>
      <c r="T124" s="5">
        <f t="shared" ref="T124" si="341">IF(U124="","",1)</f>
        <v>1</v>
      </c>
      <c r="U124" s="4">
        <f t="shared" ref="U124" si="342">IF(SUM(Q124:R124)=0,"",SUM(Q124:R124))</f>
        <v>574.79999999999995</v>
      </c>
      <c r="V124" s="6">
        <f t="shared" ref="V124" si="343">IF(U124="","",1)</f>
        <v>1</v>
      </c>
      <c r="X124" s="60" t="str">
        <f t="shared" si="218"/>
        <v>Camryn Camp</v>
      </c>
      <c r="Y124" s="46"/>
      <c r="Z124" s="76"/>
      <c r="AB124" s="82"/>
      <c r="AC124" s="45">
        <v>28</v>
      </c>
      <c r="AD124" s="60" t="s">
        <v>168</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v>567</v>
      </c>
      <c r="AZ124" s="62">
        <v>566</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v>584</v>
      </c>
      <c r="BN124" s="62">
        <v>579</v>
      </c>
      <c r="BO124" s="62" t="s">
        <v>7</v>
      </c>
      <c r="BP124" s="62" t="s">
        <v>7</v>
      </c>
      <c r="BQ124" s="62">
        <v>560</v>
      </c>
      <c r="BR124" s="62">
        <v>578</v>
      </c>
      <c r="BS124" s="62" t="s">
        <v>7</v>
      </c>
      <c r="BT124" s="62" t="s">
        <v>7</v>
      </c>
      <c r="BU124" s="62" t="s">
        <v>7</v>
      </c>
      <c r="BV124" s="62" t="s">
        <v>7</v>
      </c>
      <c r="BW124" s="62" t="s">
        <v>7</v>
      </c>
      <c r="BX124" s="62">
        <v>564</v>
      </c>
      <c r="BY124" s="62">
        <v>566</v>
      </c>
      <c r="BZ124" s="62" t="s">
        <v>7</v>
      </c>
      <c r="CA124" s="62" t="s">
        <v>7</v>
      </c>
      <c r="CB124" s="62" t="s">
        <v>7</v>
      </c>
      <c r="CC124" s="62" t="s">
        <v>7</v>
      </c>
      <c r="CD124" s="62" t="s">
        <v>7</v>
      </c>
      <c r="CE124" s="62" t="s">
        <v>7</v>
      </c>
      <c r="CF124" s="62" t="s">
        <v>7</v>
      </c>
      <c r="CG124" s="62" t="s">
        <v>7</v>
      </c>
      <c r="CH124" s="62" t="s">
        <v>7</v>
      </c>
      <c r="CI124" s="62" t="s">
        <v>7</v>
      </c>
      <c r="CJ124" s="62" t="s">
        <v>7</v>
      </c>
      <c r="CK124" s="62" t="s">
        <v>7</v>
      </c>
      <c r="CL124" s="117"/>
      <c r="CM124" s="60" t="str">
        <f>IF(AD124="Athlete Name","",AD124)</f>
        <v>Camryn Camp</v>
      </c>
      <c r="CN124" s="46">
        <v>29</v>
      </c>
      <c r="CO124" s="88"/>
    </row>
    <row r="125" spans="2:93" x14ac:dyDescent="0.35">
      <c r="B125" s="71"/>
      <c r="C125" s="327"/>
      <c r="D125" s="47"/>
      <c r="E125" s="60"/>
      <c r="G125" s="46"/>
      <c r="I125" s="61" t="str">
        <f>IF(SUM(AF125:AJ125)=0,"",SUM(AF125:AJ125))</f>
        <v/>
      </c>
      <c r="J125" s="108" t="s">
        <v>12</v>
      </c>
      <c r="K125" s="45" t="str">
        <f>IFERROR(LARGE((AL125:CK125),1),"")</f>
        <v/>
      </c>
      <c r="L125" s="1" t="str">
        <f>IFERROR(LARGE((AL125:CK125),2),"")</f>
        <v/>
      </c>
      <c r="M125" s="1" t="str">
        <f>IFERROR(LARGE((AL125:CK125),3),"")</f>
        <v/>
      </c>
      <c r="N125" s="1" t="str">
        <f>IFERROR(LARGE((AL125:CK125),4),"")</f>
        <v/>
      </c>
      <c r="O125" s="46" t="str">
        <f>IFERROR(LARGE((AL125:CK125),5),"")</f>
        <v/>
      </c>
      <c r="P125" s="1"/>
      <c r="Q125" s="56"/>
      <c r="R125" s="57"/>
      <c r="T125" s="5">
        <f t="shared" ref="T125" si="344">IF(U124="","",1)</f>
        <v>1</v>
      </c>
      <c r="U125" s="126">
        <f t="shared" ref="U125" si="345">IF(U124="","",1)</f>
        <v>1</v>
      </c>
      <c r="V125" s="6">
        <f t="shared" ref="V125" si="346">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117"/>
      <c r="CM125" s="60"/>
      <c r="CN125" s="46"/>
      <c r="CO125" s="88"/>
    </row>
    <row r="126" spans="2:93" s="39" customFormat="1" ht="8.5" customHeight="1" thickBot="1" x14ac:dyDescent="0.4">
      <c r="B126" s="102"/>
      <c r="C126" s="328"/>
      <c r="D126" s="107"/>
      <c r="E126" s="103"/>
      <c r="F126" s="115"/>
      <c r="G126" s="116"/>
      <c r="I126" s="95"/>
      <c r="K126" s="96"/>
      <c r="L126" s="93"/>
      <c r="M126" s="93"/>
      <c r="N126" s="93"/>
      <c r="O126" s="94"/>
      <c r="Q126" s="112"/>
      <c r="R126" s="113"/>
      <c r="T126" s="110">
        <f t="shared" ref="T126" si="347">IF(U124="","",1)</f>
        <v>1</v>
      </c>
      <c r="U126" s="93">
        <f t="shared" ref="U126" si="348">IF(U124="","",1)</f>
        <v>1</v>
      </c>
      <c r="V126" s="109">
        <f t="shared" ref="V126" si="349">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6"/>
      <c r="CL126" s="118"/>
      <c r="CM126" s="158"/>
      <c r="CN126" s="97"/>
      <c r="CO126" s="105"/>
    </row>
    <row r="127" spans="2:93" ht="8.5" customHeight="1" thickTop="1" x14ac:dyDescent="0.35">
      <c r="B127" s="71"/>
      <c r="C127" s="327"/>
      <c r="D127" s="47"/>
      <c r="E127" s="60"/>
      <c r="G127" s="46"/>
      <c r="I127" s="61"/>
      <c r="K127" s="45"/>
      <c r="L127" s="1"/>
      <c r="M127" s="1"/>
      <c r="N127" s="1"/>
      <c r="O127" s="46"/>
      <c r="P127" s="1"/>
      <c r="Q127" s="56"/>
      <c r="R127" s="57"/>
      <c r="T127" s="5">
        <f t="shared" ref="T127" si="350">IF(U128="","",1)</f>
        <v>1</v>
      </c>
      <c r="U127" s="1">
        <f t="shared" ref="U127" si="351">IF(U128="","",1)</f>
        <v>1</v>
      </c>
      <c r="V127" s="6">
        <f t="shared" ref="V127" si="352">IF(U128="","",1)</f>
        <v>1</v>
      </c>
      <c r="X127" s="60"/>
      <c r="Y127" s="46"/>
      <c r="Z127" s="76"/>
      <c r="AB127" s="82"/>
      <c r="AC127" s="45"/>
      <c r="AD127" s="134"/>
      <c r="AF127" s="135"/>
      <c r="AG127" s="136"/>
      <c r="AH127" s="136"/>
      <c r="AI127" s="137"/>
      <c r="AJ127" s="138"/>
      <c r="AL127" s="143"/>
      <c r="AM127" s="137"/>
      <c r="AN127" s="137"/>
      <c r="AO127" s="137"/>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5"/>
      <c r="CL127" s="117"/>
      <c r="CM127" s="134"/>
      <c r="CN127" s="46"/>
      <c r="CO127" s="88"/>
    </row>
    <row r="128" spans="2:93" x14ac:dyDescent="0.35">
      <c r="B128" s="71"/>
      <c r="C128" s="327">
        <f t="shared" si="228"/>
        <v>29</v>
      </c>
      <c r="D128" s="47" t="str">
        <f t="shared" si="228"/>
        <v>Addy Burrow</v>
      </c>
      <c r="E128" s="60"/>
      <c r="F128" s="3">
        <f>IF(COUNT(AL128:CK128)=0,"", COUNT(AL128:CK128))</f>
        <v>7</v>
      </c>
      <c r="G128" s="46">
        <f t="shared" ref="G128" si="353">_xlfn.IFS(F128="","",F128=1,1,F128=2,2,F128=3,3,F128=4,4,F128=5,5,F128&gt;5,5)</f>
        <v>5</v>
      </c>
      <c r="I128" s="61"/>
      <c r="J128" s="108" t="s">
        <v>7</v>
      </c>
      <c r="K128" s="45">
        <f>IFERROR(LARGE((AL128:CK128),1),"")</f>
        <v>588</v>
      </c>
      <c r="L128" s="1">
        <f>IFERROR(LARGE((AL128:CK128),2),"")</f>
        <v>581</v>
      </c>
      <c r="M128" s="1">
        <f>IFERROR(LARGE((AL128:CK128),3),"")</f>
        <v>574</v>
      </c>
      <c r="N128" s="1">
        <f>IFERROR(LARGE((AL128:CK128),4),"")</f>
        <v>572</v>
      </c>
      <c r="O128" s="46">
        <f>IFERROR(LARGE((AL128:CK128),5),"")</f>
        <v>572</v>
      </c>
      <c r="P128" s="1"/>
      <c r="Q128" s="56">
        <f t="shared" si="230"/>
        <v>577.4</v>
      </c>
      <c r="R128" s="57" t="str">
        <f t="shared" si="231"/>
        <v/>
      </c>
      <c r="T128" s="5">
        <f t="shared" ref="T128" si="354">IF(U128="","",1)</f>
        <v>1</v>
      </c>
      <c r="U128" s="4">
        <f t="shared" ref="U128" si="355">IF(SUM(Q128:R128)=0,"",SUM(Q128:R128))</f>
        <v>577.4</v>
      </c>
      <c r="V128" s="6">
        <f t="shared" ref="V128" si="356">IF(U128="","",1)</f>
        <v>1</v>
      </c>
      <c r="X128" s="60" t="str">
        <f t="shared" si="218"/>
        <v>Addy Burrow</v>
      </c>
      <c r="Y128" s="46"/>
      <c r="Z128" s="76"/>
      <c r="AB128" s="82"/>
      <c r="AC128" s="45">
        <v>29</v>
      </c>
      <c r="AD128" s="60" t="s">
        <v>167</v>
      </c>
      <c r="AF128" s="45"/>
      <c r="AG128" s="1"/>
      <c r="AH128" s="1"/>
      <c r="AI128" s="1"/>
      <c r="AJ128" s="46"/>
      <c r="AK128" s="108"/>
      <c r="AL128" s="62" t="s">
        <v>7</v>
      </c>
      <c r="AM128" s="62" t="s">
        <v>7</v>
      </c>
      <c r="AN128" s="62" t="s">
        <v>7</v>
      </c>
      <c r="AO128" s="62">
        <v>588</v>
      </c>
      <c r="AP128" s="62">
        <v>581</v>
      </c>
      <c r="AQ128" s="62">
        <v>572</v>
      </c>
      <c r="AR128" s="62">
        <v>572</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v>574</v>
      </c>
      <c r="BM128" s="62">
        <v>565</v>
      </c>
      <c r="BN128" s="62">
        <v>566</v>
      </c>
      <c r="BO128" s="62" t="s">
        <v>7</v>
      </c>
      <c r="BP128" s="62" t="s">
        <v>7</v>
      </c>
      <c r="BQ128" s="62" t="s">
        <v>7</v>
      </c>
      <c r="BR128" s="62" t="s">
        <v>7</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62" t="s">
        <v>7</v>
      </c>
      <c r="CI128" s="62" t="s">
        <v>7</v>
      </c>
      <c r="CJ128" s="62" t="s">
        <v>7</v>
      </c>
      <c r="CK128" s="62" t="s">
        <v>7</v>
      </c>
      <c r="CL128" s="117"/>
      <c r="CM128" s="60" t="str">
        <f>IF(AD128="Athlete Name","",AD128)</f>
        <v>Addy Burrow</v>
      </c>
      <c r="CN128" s="46">
        <v>30</v>
      </c>
      <c r="CO128" s="88"/>
    </row>
    <row r="129" spans="2:93" x14ac:dyDescent="0.35">
      <c r="B129" s="71"/>
      <c r="C129" s="327"/>
      <c r="D129" s="47"/>
      <c r="E129" s="60"/>
      <c r="G129" s="46"/>
      <c r="I129" s="61" t="str">
        <f>IF(SUM(AF129:AJ129)=0,"",SUM(AF129:AJ129))</f>
        <v/>
      </c>
      <c r="J129" s="108" t="s">
        <v>12</v>
      </c>
      <c r="K129" s="45" t="str">
        <f>IFERROR(LARGE((AL129:CK129),1),"")</f>
        <v/>
      </c>
      <c r="L129" s="1" t="str">
        <f>IFERROR(LARGE((AL129:CK129),2),"")</f>
        <v/>
      </c>
      <c r="M129" s="1" t="str">
        <f>IFERROR(LARGE((AL129:CK129),3),"")</f>
        <v/>
      </c>
      <c r="N129" s="1" t="str">
        <f>IFERROR(LARGE((AL129:CK129),4),"")</f>
        <v/>
      </c>
      <c r="O129" s="46" t="str">
        <f>IFERROR(LARGE((AL129:CK129),5),"")</f>
        <v/>
      </c>
      <c r="P129" s="1"/>
      <c r="Q129" s="56"/>
      <c r="R129" s="57"/>
      <c r="T129" s="5">
        <f t="shared" ref="T129" si="357">IF(U128="","",1)</f>
        <v>1</v>
      </c>
      <c r="U129" s="126">
        <f t="shared" ref="U129" si="358">IF(U128="","",1)</f>
        <v>1</v>
      </c>
      <c r="V129" s="6">
        <f t="shared" ref="V129" si="359">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45" t="s">
        <v>12</v>
      </c>
      <c r="CI129" s="45" t="s">
        <v>12</v>
      </c>
      <c r="CJ129" s="45" t="s">
        <v>12</v>
      </c>
      <c r="CK129" s="45" t="s">
        <v>12</v>
      </c>
      <c r="CL129" s="117"/>
      <c r="CM129" s="60"/>
      <c r="CN129" s="46"/>
      <c r="CO129" s="88"/>
    </row>
    <row r="130" spans="2:93" s="39" customFormat="1" ht="8.5" customHeight="1" thickBot="1" x14ac:dyDescent="0.4">
      <c r="B130" s="102"/>
      <c r="C130" s="328"/>
      <c r="D130" s="101"/>
      <c r="E130" s="103"/>
      <c r="F130" s="99"/>
      <c r="G130" s="100"/>
      <c r="I130" s="106"/>
      <c r="K130" s="101"/>
      <c r="L130" s="99"/>
      <c r="M130" s="99"/>
      <c r="N130" s="99"/>
      <c r="O130" s="100"/>
      <c r="Q130" s="114"/>
      <c r="R130" s="100"/>
      <c r="T130" s="127">
        <f t="shared" ref="T130" si="360">IF(U128="","",1)</f>
        <v>1</v>
      </c>
      <c r="U130" s="128">
        <f t="shared" ref="U130" si="361">IF(U128="","",1)</f>
        <v>1</v>
      </c>
      <c r="V130" s="129">
        <f t="shared" ref="V130" si="362">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2"/>
      <c r="CM130" s="146"/>
      <c r="CN130" s="97"/>
      <c r="CO130" s="105"/>
    </row>
    <row r="131" spans="2:93" s="3" customFormat="1" x14ac:dyDescent="0.35">
      <c r="B131" s="74"/>
      <c r="C131" s="326"/>
      <c r="Q131" s="3" t="s">
        <v>6</v>
      </c>
      <c r="R131" s="3" t="s">
        <v>37</v>
      </c>
      <c r="Y131" s="66"/>
      <c r="Z131" s="75"/>
      <c r="AB131" s="83"/>
      <c r="AC131" s="58"/>
      <c r="AF131" s="3" t="s">
        <v>10</v>
      </c>
      <c r="AG131" s="3" t="s">
        <v>13</v>
      </c>
      <c r="AH131" s="3" t="s">
        <v>13</v>
      </c>
      <c r="AI131" s="3" t="s">
        <v>14</v>
      </c>
      <c r="AJ131" s="3" t="s">
        <v>16</v>
      </c>
      <c r="AL131" s="3">
        <f t="shared" ref="AL131:CK131" si="363">AL13</f>
        <v>0</v>
      </c>
      <c r="AM131" s="3">
        <f t="shared" si="363"/>
        <v>2022</v>
      </c>
      <c r="AN131" s="3">
        <f t="shared" si="363"/>
        <v>2022</v>
      </c>
      <c r="AO131" s="3">
        <f t="shared" si="363"/>
        <v>2023</v>
      </c>
      <c r="AP131" s="3">
        <f t="shared" si="363"/>
        <v>2023</v>
      </c>
      <c r="AQ131" s="3">
        <f t="shared" si="363"/>
        <v>2023</v>
      </c>
      <c r="AR131" s="3">
        <f t="shared" si="363"/>
        <v>2023</v>
      </c>
      <c r="AS131" s="3">
        <f t="shared" si="363"/>
        <v>2023</v>
      </c>
      <c r="AT131" s="3">
        <f t="shared" si="363"/>
        <v>2023</v>
      </c>
      <c r="AU131" s="3">
        <f t="shared" si="363"/>
        <v>2023</v>
      </c>
      <c r="AV131" s="3">
        <f t="shared" si="363"/>
        <v>2023</v>
      </c>
      <c r="AW131" s="3">
        <f t="shared" si="363"/>
        <v>2023</v>
      </c>
      <c r="AX131" s="3">
        <f t="shared" si="363"/>
        <v>2023</v>
      </c>
      <c r="AY131" s="3">
        <f t="shared" si="363"/>
        <v>2023</v>
      </c>
      <c r="AZ131" s="3">
        <f t="shared" si="363"/>
        <v>2023</v>
      </c>
      <c r="BA131" s="3">
        <f t="shared" si="363"/>
        <v>2023</v>
      </c>
      <c r="BB131" s="3">
        <f t="shared" si="363"/>
        <v>2023</v>
      </c>
      <c r="BC131" s="3">
        <f t="shared" si="363"/>
        <v>2023</v>
      </c>
      <c r="BD131" s="3">
        <f t="shared" si="363"/>
        <v>2023</v>
      </c>
      <c r="BE131" s="3">
        <f t="shared" si="363"/>
        <v>2023</v>
      </c>
      <c r="BF131" s="3">
        <f t="shared" si="363"/>
        <v>2023</v>
      </c>
      <c r="BG131" s="3">
        <f t="shared" si="363"/>
        <v>2023</v>
      </c>
      <c r="BH131" s="3">
        <f t="shared" si="363"/>
        <v>2023</v>
      </c>
      <c r="BI131" s="3">
        <f t="shared" si="363"/>
        <v>2023</v>
      </c>
      <c r="BJ131" s="3">
        <f t="shared" si="363"/>
        <v>2023</v>
      </c>
      <c r="BK131" s="3">
        <f t="shared" si="363"/>
        <v>2023</v>
      </c>
      <c r="BL131" s="3">
        <f t="shared" si="363"/>
        <v>2023</v>
      </c>
      <c r="BM131" s="3">
        <f t="shared" si="363"/>
        <v>2023</v>
      </c>
      <c r="BN131" s="3">
        <f t="shared" si="363"/>
        <v>2023</v>
      </c>
      <c r="BO131" s="3">
        <f t="shared" si="363"/>
        <v>2023</v>
      </c>
      <c r="BP131" s="3">
        <f t="shared" si="363"/>
        <v>2023</v>
      </c>
      <c r="BQ131" s="3">
        <f t="shared" si="363"/>
        <v>2023</v>
      </c>
      <c r="BR131" s="3">
        <f t="shared" ref="BR131:BV131" si="364">BR13</f>
        <v>2023</v>
      </c>
      <c r="BS131" s="3">
        <f t="shared" si="364"/>
        <v>2023</v>
      </c>
      <c r="BT131" s="3">
        <f t="shared" si="364"/>
        <v>2023</v>
      </c>
      <c r="BU131" s="3">
        <f t="shared" si="364"/>
        <v>2023</v>
      </c>
      <c r="BV131" s="3">
        <f t="shared" si="364"/>
        <v>2023</v>
      </c>
      <c r="BW131" s="3">
        <f t="shared" si="363"/>
        <v>2023</v>
      </c>
      <c r="BX131" s="3">
        <f t="shared" ref="BX131:CD131" si="365">BX13</f>
        <v>2023</v>
      </c>
      <c r="BY131" s="3">
        <f t="shared" si="365"/>
        <v>2023</v>
      </c>
      <c r="BZ131" s="3">
        <f t="shared" si="365"/>
        <v>2023</v>
      </c>
      <c r="CA131" s="3">
        <f t="shared" ref="CA131:CB131" si="366">CA13</f>
        <v>2023</v>
      </c>
      <c r="CB131" s="3">
        <f t="shared" si="366"/>
        <v>2023</v>
      </c>
      <c r="CC131" s="3">
        <f t="shared" si="365"/>
        <v>2023</v>
      </c>
      <c r="CD131" s="3">
        <f t="shared" si="365"/>
        <v>2023</v>
      </c>
      <c r="CE131" s="3">
        <f t="shared" ref="CE131:CH131" si="367">CE13</f>
        <v>2023</v>
      </c>
      <c r="CF131" s="3" t="str">
        <f t="shared" si="367"/>
        <v>Year</v>
      </c>
      <c r="CG131" s="3" t="str">
        <f t="shared" si="367"/>
        <v>Year</v>
      </c>
      <c r="CH131" s="3" t="str">
        <f t="shared" si="367"/>
        <v>Year</v>
      </c>
      <c r="CI131" s="3" t="str">
        <f t="shared" ref="CI131" si="368">CI13</f>
        <v>Year</v>
      </c>
      <c r="CJ131" s="3" t="str">
        <f t="shared" si="363"/>
        <v>Year</v>
      </c>
      <c r="CK131" s="3" t="str">
        <f t="shared" si="363"/>
        <v>Year</v>
      </c>
      <c r="CN131" s="66"/>
      <c r="CO131" s="89"/>
    </row>
    <row r="132" spans="2:93" s="3" customFormat="1" x14ac:dyDescent="0.35">
      <c r="B132" s="74"/>
      <c r="C132" s="326" t="s">
        <v>0</v>
      </c>
      <c r="F132" s="3" t="s">
        <v>2</v>
      </c>
      <c r="G132" s="3" t="s">
        <v>1</v>
      </c>
      <c r="I132" s="3" t="s">
        <v>13</v>
      </c>
      <c r="K132" s="347" t="s">
        <v>36</v>
      </c>
      <c r="L132" s="347"/>
      <c r="M132" s="347"/>
      <c r="N132" s="347"/>
      <c r="O132" s="347"/>
      <c r="Q132" s="3" t="s">
        <v>7</v>
      </c>
      <c r="R132" s="3" t="s">
        <v>8</v>
      </c>
      <c r="U132" s="3" t="s">
        <v>4</v>
      </c>
      <c r="Y132" s="66"/>
      <c r="Z132" s="75"/>
      <c r="AB132" s="83"/>
      <c r="AC132" s="58" t="s">
        <v>0</v>
      </c>
      <c r="AF132" s="3" t="s">
        <v>11</v>
      </c>
      <c r="AG132" s="3" t="s">
        <v>51</v>
      </c>
      <c r="AH132" s="3" t="s">
        <v>4</v>
      </c>
      <c r="AI132" s="3" t="s">
        <v>15</v>
      </c>
      <c r="AJ132" s="3" t="s">
        <v>7</v>
      </c>
      <c r="AL132" s="3">
        <f t="shared" ref="AL132:CK132" si="369">AL14</f>
        <v>0</v>
      </c>
      <c r="AM132" s="3" t="str">
        <f t="shared" si="369"/>
        <v>December</v>
      </c>
      <c r="AN132" s="3" t="str">
        <f t="shared" si="369"/>
        <v>December</v>
      </c>
      <c r="AO132" s="3" t="str">
        <f t="shared" si="369"/>
        <v>January</v>
      </c>
      <c r="AP132" s="3" t="str">
        <f t="shared" si="369"/>
        <v>January</v>
      </c>
      <c r="AQ132" s="3" t="str">
        <f t="shared" si="369"/>
        <v>January</v>
      </c>
      <c r="AR132" s="3" t="str">
        <f t="shared" si="369"/>
        <v>January</v>
      </c>
      <c r="AS132" s="3" t="str">
        <f t="shared" si="369"/>
        <v>January</v>
      </c>
      <c r="AT132" s="3" t="str">
        <f t="shared" si="369"/>
        <v>January</v>
      </c>
      <c r="AU132" s="3" t="str">
        <f t="shared" si="369"/>
        <v>January</v>
      </c>
      <c r="AV132" s="3" t="str">
        <f t="shared" si="369"/>
        <v>February</v>
      </c>
      <c r="AW132" s="3" t="str">
        <f t="shared" si="369"/>
        <v>March</v>
      </c>
      <c r="AX132" s="3" t="str">
        <f t="shared" si="369"/>
        <v>March</v>
      </c>
      <c r="AY132" s="3" t="str">
        <f t="shared" si="369"/>
        <v>April</v>
      </c>
      <c r="AZ132" s="3" t="str">
        <f t="shared" si="369"/>
        <v>April</v>
      </c>
      <c r="BA132" s="3" t="str">
        <f t="shared" si="369"/>
        <v>April</v>
      </c>
      <c r="BB132" s="3" t="str">
        <f t="shared" si="369"/>
        <v>April</v>
      </c>
      <c r="BC132" s="3" t="str">
        <f t="shared" si="369"/>
        <v>April</v>
      </c>
      <c r="BD132" s="3" t="str">
        <f t="shared" si="369"/>
        <v>May</v>
      </c>
      <c r="BE132" s="3" t="str">
        <f t="shared" si="369"/>
        <v>May</v>
      </c>
      <c r="BF132" s="3" t="str">
        <f t="shared" si="369"/>
        <v>May</v>
      </c>
      <c r="BG132" s="3" t="str">
        <f t="shared" si="369"/>
        <v>May</v>
      </c>
      <c r="BH132" s="3" t="str">
        <f t="shared" si="369"/>
        <v>May</v>
      </c>
      <c r="BI132" s="3" t="str">
        <f t="shared" si="369"/>
        <v>May</v>
      </c>
      <c r="BJ132" s="3" t="str">
        <f t="shared" si="369"/>
        <v>May</v>
      </c>
      <c r="BK132" s="3" t="str">
        <f t="shared" si="369"/>
        <v>May</v>
      </c>
      <c r="BL132" s="3" t="str">
        <f t="shared" si="369"/>
        <v>June</v>
      </c>
      <c r="BM132" s="3" t="str">
        <f t="shared" si="369"/>
        <v>June</v>
      </c>
      <c r="BN132" s="3" t="str">
        <f t="shared" si="369"/>
        <v>June</v>
      </c>
      <c r="BO132" s="3" t="str">
        <f t="shared" si="369"/>
        <v>July</v>
      </c>
      <c r="BP132" s="3" t="str">
        <f t="shared" si="369"/>
        <v>July</v>
      </c>
      <c r="BQ132" s="3" t="str">
        <f t="shared" si="369"/>
        <v>July</v>
      </c>
      <c r="BR132" s="3" t="str">
        <f t="shared" ref="BR132:BV132" si="370">BR14</f>
        <v>July</v>
      </c>
      <c r="BS132" s="3" t="str">
        <f t="shared" si="370"/>
        <v>July</v>
      </c>
      <c r="BT132" s="3" t="str">
        <f t="shared" si="370"/>
        <v>August</v>
      </c>
      <c r="BU132" s="3" t="str">
        <f t="shared" si="370"/>
        <v>August</v>
      </c>
      <c r="BV132" s="3" t="str">
        <f t="shared" si="370"/>
        <v>Aug</v>
      </c>
      <c r="BW132" s="3" t="str">
        <f t="shared" si="369"/>
        <v>Sept</v>
      </c>
      <c r="BX132" s="3" t="str">
        <f t="shared" ref="BX132:CD132" si="371">BX14</f>
        <v>Oct</v>
      </c>
      <c r="BY132" s="3" t="str">
        <f t="shared" si="371"/>
        <v>Oct</v>
      </c>
      <c r="BZ132" s="3" t="str">
        <f t="shared" si="371"/>
        <v>Oct</v>
      </c>
      <c r="CA132" s="3" t="str">
        <f t="shared" ref="CA132:CB132" si="372">CA14</f>
        <v>Oct</v>
      </c>
      <c r="CB132" s="3" t="str">
        <f t="shared" si="372"/>
        <v>Nov</v>
      </c>
      <c r="CC132" s="3" t="str">
        <f t="shared" si="371"/>
        <v>Nov</v>
      </c>
      <c r="CD132" s="3" t="str">
        <f t="shared" si="371"/>
        <v>Nov</v>
      </c>
      <c r="CE132" s="3" t="str">
        <f t="shared" ref="CE132:CH132" si="373">CE14</f>
        <v>Nov</v>
      </c>
      <c r="CF132" s="3" t="str">
        <f t="shared" si="373"/>
        <v>Month</v>
      </c>
      <c r="CG132" s="3" t="str">
        <f t="shared" si="373"/>
        <v>Month</v>
      </c>
      <c r="CH132" s="3" t="str">
        <f t="shared" si="373"/>
        <v>Month</v>
      </c>
      <c r="CI132" s="3" t="str">
        <f t="shared" ref="CI132" si="374">CI14</f>
        <v>Month</v>
      </c>
      <c r="CJ132" s="3" t="str">
        <f t="shared" si="369"/>
        <v>Month</v>
      </c>
      <c r="CK132" s="3" t="str">
        <f t="shared" si="369"/>
        <v>Month</v>
      </c>
      <c r="CN132" s="66" t="s">
        <v>0</v>
      </c>
      <c r="CO132" s="89"/>
    </row>
    <row r="133" spans="2:93" s="3" customFormat="1" ht="15" thickBot="1" x14ac:dyDescent="0.4">
      <c r="B133" s="74"/>
      <c r="C133" s="326"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K133" si="375">AL15</f>
        <v>0</v>
      </c>
      <c r="AM133" s="41" t="str">
        <f t="shared" si="375"/>
        <v>President Cup</v>
      </c>
      <c r="AN133" s="41" t="str">
        <f t="shared" si="375"/>
        <v>OTC PTO</v>
      </c>
      <c r="AO133" s="41" t="str">
        <f t="shared" si="375"/>
        <v>Eley Open 1</v>
      </c>
      <c r="AP133" s="41" t="str">
        <f t="shared" si="375"/>
        <v>Eley Open 2</v>
      </c>
      <c r="AQ133" s="41" t="str">
        <f t="shared" si="375"/>
        <v>Eley Open 3</v>
      </c>
      <c r="AR133" s="41" t="str">
        <f t="shared" si="375"/>
        <v>Eley Open 4</v>
      </c>
      <c r="AS133" s="41" t="str">
        <f t="shared" si="375"/>
        <v>Eley Open 5</v>
      </c>
      <c r="AT133" s="41" t="str">
        <f t="shared" si="375"/>
        <v>Eley Open 6</v>
      </c>
      <c r="AU133" s="41" t="str">
        <f t="shared" si="375"/>
        <v>Eley Open 7</v>
      </c>
      <c r="AV133" s="41" t="str">
        <f t="shared" si="375"/>
        <v>Cairo WC</v>
      </c>
      <c r="AW133" s="41" t="str">
        <f t="shared" si="375"/>
        <v>NTCSC monthly</v>
      </c>
      <c r="AX133" s="41" t="str">
        <f t="shared" si="375"/>
        <v>Bhopal WC</v>
      </c>
      <c r="AY133" s="41" t="str">
        <f t="shared" si="375"/>
        <v>JO</v>
      </c>
      <c r="AZ133" s="41" t="str">
        <f t="shared" si="375"/>
        <v>JO</v>
      </c>
      <c r="BA133" s="41" t="str">
        <f t="shared" si="375"/>
        <v>Lima WC</v>
      </c>
      <c r="BB133" s="41" t="str">
        <f t="shared" si="375"/>
        <v>Lima WC</v>
      </c>
      <c r="BC133" s="41" t="str">
        <f t="shared" si="375"/>
        <v>Lapua IWK Berlin</v>
      </c>
      <c r="BD133" s="41" t="str">
        <f t="shared" si="375"/>
        <v>ISCH Hannover Qual</v>
      </c>
      <c r="BE133" s="41" t="str">
        <f t="shared" si="375"/>
        <v>ISCH Hannover Elim</v>
      </c>
      <c r="BF133" s="41" t="str">
        <f t="shared" si="375"/>
        <v>Pilsen Liberation</v>
      </c>
      <c r="BG133" s="41" t="str">
        <f t="shared" si="375"/>
        <v>Baku WC Elim</v>
      </c>
      <c r="BH133" s="41" t="str">
        <f t="shared" si="375"/>
        <v>Baku WC Qual</v>
      </c>
      <c r="BI133" s="41" t="str">
        <f t="shared" si="375"/>
        <v>NTCSC PTO</v>
      </c>
      <c r="BJ133" s="41" t="str">
        <f t="shared" si="375"/>
        <v>NTCSC PTO</v>
      </c>
      <c r="BK133" s="41" t="str">
        <f t="shared" si="375"/>
        <v>NTCSC PTO</v>
      </c>
      <c r="BL133" s="41" t="str">
        <f t="shared" si="375"/>
        <v>Camp Perry Open</v>
      </c>
      <c r="BM133" s="41" t="str">
        <f t="shared" si="375"/>
        <v>USASNC</v>
      </c>
      <c r="BN133" s="41" t="str">
        <f t="shared" si="375"/>
        <v>USASNC</v>
      </c>
      <c r="BO133" s="41" t="str">
        <f t="shared" si="375"/>
        <v>Pan Am Tryout</v>
      </c>
      <c r="BP133" s="41" t="str">
        <f t="shared" si="375"/>
        <v>Pan Am Tryout</v>
      </c>
      <c r="BQ133" s="41" t="str">
        <f t="shared" si="375"/>
        <v>CMP Nat'l</v>
      </c>
      <c r="BR133" s="41" t="str">
        <f t="shared" ref="BR133:BV133" si="376">BR15</f>
        <v>CMP Nat'l</v>
      </c>
      <c r="BS133" s="41" t="str">
        <f t="shared" si="376"/>
        <v>Jr World Champ</v>
      </c>
      <c r="BT133" s="41" t="str">
        <f t="shared" si="376"/>
        <v>Baku WC Elim</v>
      </c>
      <c r="BU133" s="41" t="str">
        <f t="shared" si="376"/>
        <v>Baku WC Qual</v>
      </c>
      <c r="BV133" s="41" t="str">
        <f t="shared" si="376"/>
        <v>NTCSC PTO</v>
      </c>
      <c r="BW133" s="41" t="str">
        <f t="shared" si="375"/>
        <v>Rio WC Elim</v>
      </c>
      <c r="BX133" s="41" t="str">
        <f t="shared" ref="BX133:CD133" si="377">BX15</f>
        <v>Oly Tryout 1</v>
      </c>
      <c r="BY133" s="41" t="str">
        <f t="shared" si="377"/>
        <v>Oly Tryout 1</v>
      </c>
      <c r="BZ133" s="41" t="str">
        <f t="shared" si="377"/>
        <v>NTCSC Monthly PTO</v>
      </c>
      <c r="CA133" s="41" t="str">
        <f t="shared" ref="CA133:CB133" si="378">CA15</f>
        <v>Pan Am Games</v>
      </c>
      <c r="CB133" s="41" t="str">
        <f t="shared" si="378"/>
        <v>Dixie Double</v>
      </c>
      <c r="CC133" s="41" t="str">
        <f t="shared" si="377"/>
        <v>NTCSC PTO</v>
      </c>
      <c r="CD133" s="41" t="str">
        <f t="shared" si="377"/>
        <v>NTCSC PTO</v>
      </c>
      <c r="CE133" s="41" t="str">
        <f t="shared" ref="CE133:CH133" si="379">CE15</f>
        <v>World Cup Final</v>
      </c>
      <c r="CF133" s="41" t="str">
        <f t="shared" si="379"/>
        <v>Event 46</v>
      </c>
      <c r="CG133" s="41" t="str">
        <f t="shared" si="379"/>
        <v>Event 47</v>
      </c>
      <c r="CH133" s="41" t="str">
        <f t="shared" si="379"/>
        <v>Event 48</v>
      </c>
      <c r="CI133" s="41" t="str">
        <f t="shared" ref="CI133" si="380">CI15</f>
        <v>Event 49</v>
      </c>
      <c r="CJ133" s="41" t="str">
        <f t="shared" si="375"/>
        <v>Event 50</v>
      </c>
      <c r="CK133" s="41" t="str">
        <f t="shared" si="375"/>
        <v>Event 51</v>
      </c>
      <c r="CM133" s="41" t="s">
        <v>34</v>
      </c>
      <c r="CN133" s="66" t="s">
        <v>35</v>
      </c>
      <c r="CO133" s="89"/>
    </row>
    <row r="134" spans="2:93" s="39" customFormat="1" ht="8.5" customHeight="1" x14ac:dyDescent="0.35">
      <c r="B134" s="102"/>
      <c r="C134" s="328"/>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2"/>
      <c r="CL134" s="118"/>
      <c r="CM134" s="149"/>
      <c r="CN134" s="97"/>
      <c r="CO134" s="105"/>
    </row>
    <row r="135" spans="2:93" x14ac:dyDescent="0.35">
      <c r="B135" s="71"/>
      <c r="C135" s="327">
        <f t="shared" ref="C135:D135" si="381">IF(AC135="Athlete Name","",AC135)</f>
        <v>30</v>
      </c>
      <c r="D135" s="47" t="str">
        <f t="shared" si="381"/>
        <v>Emma Pereira</v>
      </c>
      <c r="E135" s="60"/>
      <c r="F135" s="3">
        <f>IF(COUNT(AL135:CK135)=0,"", COUNT(AL135:CK135))</f>
        <v>8</v>
      </c>
      <c r="G135" s="46">
        <f t="shared" ref="G135" si="382">_xlfn.IFS(F135="","",F135=1,1,F135=2,2,F135=3,3,F135=4,4,F135=5,5,F135&gt;5,5)</f>
        <v>5</v>
      </c>
      <c r="I135" s="61"/>
      <c r="J135" s="108" t="s">
        <v>7</v>
      </c>
      <c r="K135" s="45">
        <f>IFERROR(LARGE((AL135:CK135),1),"")</f>
        <v>581</v>
      </c>
      <c r="L135" s="1">
        <f>IFERROR(LARGE((AL135:CK135),2),"")</f>
        <v>580</v>
      </c>
      <c r="M135" s="1">
        <f>IFERROR(LARGE((AL135:CK135),3),"")</f>
        <v>579</v>
      </c>
      <c r="N135" s="1">
        <f>IFERROR(LARGE((AL135:CK135),4),"")</f>
        <v>577</v>
      </c>
      <c r="O135" s="46">
        <f>IFERROR(LARGE((AL135:CK135),5),"")</f>
        <v>575</v>
      </c>
      <c r="P135" s="1"/>
      <c r="Q135" s="56">
        <f t="shared" ref="Q135" si="383">IFERROR(AVERAGEIF(K135:O135,"&gt;0"),"")</f>
        <v>578.4</v>
      </c>
      <c r="R135" s="57" t="str">
        <f t="shared" ref="R135" si="384">IF(SUM(AF136:AJ136,K136:O136)=0,"",SUM(AF136:AJ136,K136:O136))</f>
        <v/>
      </c>
      <c r="T135" s="5">
        <f t="shared" ref="T135" si="385">IF(U135="","",1)</f>
        <v>1</v>
      </c>
      <c r="U135" s="4">
        <f t="shared" ref="U135" si="386">IF(SUM(Q135:R135)=0,"",SUM(Q135:R135))</f>
        <v>578.4</v>
      </c>
      <c r="V135" s="6">
        <f t="shared" ref="V135" si="387">IF(U135="","",1)</f>
        <v>1</v>
      </c>
      <c r="X135" s="60" t="str">
        <f t="shared" ref="X135" si="388">IF(AD135="Athlete Name","",AD135)</f>
        <v>Emma Pereira</v>
      </c>
      <c r="Y135" s="46"/>
      <c r="Z135" s="76"/>
      <c r="AB135" s="82"/>
      <c r="AC135" s="45">
        <v>30</v>
      </c>
      <c r="AD135" s="60" t="s">
        <v>220</v>
      </c>
      <c r="AF135" s="45"/>
      <c r="AG135" s="1"/>
      <c r="AH135" s="1"/>
      <c r="AI135" s="1"/>
      <c r="AJ135" s="46"/>
      <c r="AK135" s="108"/>
      <c r="AL135" s="62" t="s">
        <v>7</v>
      </c>
      <c r="AM135" s="62" t="s">
        <v>7</v>
      </c>
      <c r="AN135" s="62" t="s">
        <v>7</v>
      </c>
      <c r="AO135" s="62">
        <v>581</v>
      </c>
      <c r="AP135" s="62">
        <v>577</v>
      </c>
      <c r="AQ135" s="62">
        <v>574</v>
      </c>
      <c r="AR135" s="62">
        <v>572</v>
      </c>
      <c r="AS135" s="62" t="s">
        <v>7</v>
      </c>
      <c r="AT135" s="62" t="s">
        <v>7</v>
      </c>
      <c r="AU135" s="62" t="s">
        <v>7</v>
      </c>
      <c r="AV135" s="62" t="s">
        <v>7</v>
      </c>
      <c r="AW135" s="62" t="s">
        <v>7</v>
      </c>
      <c r="AX135" s="62" t="s">
        <v>7</v>
      </c>
      <c r="AY135" s="62">
        <v>579</v>
      </c>
      <c r="AZ135" s="62">
        <v>580</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v>570</v>
      </c>
      <c r="BY135" s="62">
        <v>575</v>
      </c>
      <c r="BZ135" s="62" t="s">
        <v>7</v>
      </c>
      <c r="CA135" s="62" t="s">
        <v>7</v>
      </c>
      <c r="CB135" s="62" t="s">
        <v>7</v>
      </c>
      <c r="CC135" s="62" t="s">
        <v>7</v>
      </c>
      <c r="CD135" s="62" t="s">
        <v>7</v>
      </c>
      <c r="CE135" s="62" t="s">
        <v>7</v>
      </c>
      <c r="CF135" s="62" t="s">
        <v>7</v>
      </c>
      <c r="CG135" s="62" t="s">
        <v>7</v>
      </c>
      <c r="CH135" s="62" t="s">
        <v>7</v>
      </c>
      <c r="CI135" s="62" t="s">
        <v>7</v>
      </c>
      <c r="CJ135" s="62" t="s">
        <v>7</v>
      </c>
      <c r="CK135" s="62" t="s">
        <v>7</v>
      </c>
      <c r="CL135" s="117"/>
      <c r="CM135" s="60" t="str">
        <f>IF(AD135="Athlete Name","",AD135)</f>
        <v>Emma Pereira</v>
      </c>
      <c r="CN135" s="46">
        <v>31</v>
      </c>
      <c r="CO135" s="88"/>
    </row>
    <row r="136" spans="2:93" x14ac:dyDescent="0.35">
      <c r="B136" s="71"/>
      <c r="C136" s="327"/>
      <c r="D136" s="47"/>
      <c r="E136" s="60"/>
      <c r="G136" s="46"/>
      <c r="I136" s="61" t="str">
        <f>IF(SUM(AF136:AJ136)=0,"",SUM(AF136:AJ136))</f>
        <v/>
      </c>
      <c r="J136" s="108" t="s">
        <v>12</v>
      </c>
      <c r="K136" s="45" t="str">
        <f>IFERROR(LARGE((AL136:CK136),1),"")</f>
        <v/>
      </c>
      <c r="L136" s="1" t="str">
        <f>IFERROR(LARGE((AL136:CK136),2),"")</f>
        <v/>
      </c>
      <c r="M136" s="1" t="str">
        <f>IFERROR(LARGE((AL136:CK136),3),"")</f>
        <v/>
      </c>
      <c r="N136" s="1" t="str">
        <f>IFERROR(LARGE((AL136:CK136),4),"")</f>
        <v/>
      </c>
      <c r="O136" s="46" t="str">
        <f>IFERROR(LARGE((AL136:CK136),5),"")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117"/>
      <c r="CM136" s="60"/>
      <c r="CN136" s="46"/>
      <c r="CO136" s="88"/>
    </row>
    <row r="137" spans="2:93"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6"/>
      <c r="CL137" s="118"/>
      <c r="CM137" s="158"/>
      <c r="CN137" s="97"/>
      <c r="CO137" s="105"/>
    </row>
    <row r="138" spans="2:93" ht="8.5" customHeight="1" thickTop="1" x14ac:dyDescent="0.35">
      <c r="B138" s="71"/>
      <c r="C138" s="327"/>
      <c r="D138" s="47"/>
      <c r="E138" s="60"/>
      <c r="G138" s="46"/>
      <c r="I138" s="61"/>
      <c r="K138" s="45"/>
      <c r="L138" s="1"/>
      <c r="M138" s="1"/>
      <c r="N138" s="1"/>
      <c r="O138" s="46"/>
      <c r="P138" s="1"/>
      <c r="Q138" s="56"/>
      <c r="R138" s="57"/>
      <c r="T138" s="5">
        <f t="shared" ref="T138" si="395">IF(U139="","",1)</f>
        <v>1</v>
      </c>
      <c r="U138" s="1">
        <f t="shared" ref="U138" si="396">IF(U139="","",1)</f>
        <v>1</v>
      </c>
      <c r="V138" s="6">
        <f t="shared" ref="V138" si="397">IF(U139="","",1)</f>
        <v>1</v>
      </c>
      <c r="X138" s="60"/>
      <c r="Y138" s="46"/>
      <c r="Z138" s="76"/>
      <c r="AB138" s="82"/>
      <c r="AC138" s="45"/>
      <c r="AD138" s="134"/>
      <c r="AF138" s="135"/>
      <c r="AG138" s="136"/>
      <c r="AH138" s="136"/>
      <c r="AI138" s="137"/>
      <c r="AJ138" s="138"/>
      <c r="AL138" s="143"/>
      <c r="AM138" s="137"/>
      <c r="AN138" s="137"/>
      <c r="AO138" s="137"/>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5"/>
      <c r="CL138" s="117"/>
      <c r="CM138" s="134"/>
      <c r="CN138" s="46"/>
      <c r="CO138" s="88"/>
    </row>
    <row r="139" spans="2:93" x14ac:dyDescent="0.35">
      <c r="B139" s="71"/>
      <c r="C139" s="327">
        <f t="shared" ref="C139:D139" si="398">IF(AC139="Athlete Name","",AC139)</f>
        <v>31</v>
      </c>
      <c r="D139" s="47" t="str">
        <f t="shared" si="398"/>
        <v>Elizabeth Marsh</v>
      </c>
      <c r="E139" s="60"/>
      <c r="F139" s="3">
        <f>IF(COUNT(AL139:CK139)=0,"", COUNT(AL139:CK139))</f>
        <v>13</v>
      </c>
      <c r="G139" s="46">
        <f t="shared" ref="G139" si="399">_xlfn.IFS(F139="","",F139=1,1,F139=2,2,F139=3,3,F139=4,4,F139=5,5,F139&gt;5,5)</f>
        <v>5</v>
      </c>
      <c r="I139" s="61"/>
      <c r="J139" s="108" t="s">
        <v>7</v>
      </c>
      <c r="K139" s="45">
        <f>IFERROR(LARGE((AL139:CK139),1),"")</f>
        <v>591</v>
      </c>
      <c r="L139" s="1">
        <f>IFERROR(LARGE((AL139:CK139),2),"")</f>
        <v>590</v>
      </c>
      <c r="M139" s="1">
        <f>IFERROR(LARGE((AL139:CK139),3),"")</f>
        <v>589</v>
      </c>
      <c r="N139" s="1">
        <f>IFERROR(LARGE((AL139:CK139),4),"")</f>
        <v>588</v>
      </c>
      <c r="O139" s="46">
        <f>IFERROR(LARGE((AL139:CK139),5),"")</f>
        <v>588</v>
      </c>
      <c r="P139" s="1"/>
      <c r="Q139" s="56">
        <f t="shared" ref="Q139" si="400">IFERROR(AVERAGEIF(K139:O139,"&gt;0"),"")</f>
        <v>589.20000000000005</v>
      </c>
      <c r="R139" s="57" t="str">
        <f t="shared" ref="R139" si="401">IF(SUM(AF140:AJ140,K140:O140)=0,"",SUM(AF140:AJ140,K140:O140))</f>
        <v/>
      </c>
      <c r="T139" s="5">
        <f t="shared" ref="T139" si="402">IF(U139="","",1)</f>
        <v>1</v>
      </c>
      <c r="U139" s="4">
        <f t="shared" ref="U139" si="403">IF(SUM(Q139:R139)=0,"",SUM(Q139:R139))</f>
        <v>589.20000000000005</v>
      </c>
      <c r="V139" s="6">
        <f t="shared" ref="V139" si="404">IF(U139="","",1)</f>
        <v>1</v>
      </c>
      <c r="X139" s="60" t="str">
        <f t="shared" ref="X139" si="405">IF(AD139="Athlete Name","",AD139)</f>
        <v>Elizabeth Marsh</v>
      </c>
      <c r="Y139" s="46"/>
      <c r="Z139" s="76"/>
      <c r="AB139" s="82"/>
      <c r="AC139" s="45">
        <v>31</v>
      </c>
      <c r="AD139" s="60" t="s">
        <v>249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v>582</v>
      </c>
      <c r="AX139" s="62" t="s">
        <v>7</v>
      </c>
      <c r="AY139" s="62" t="s">
        <v>7</v>
      </c>
      <c r="AZ139" s="62" t="s">
        <v>7</v>
      </c>
      <c r="BA139" s="62" t="s">
        <v>7</v>
      </c>
      <c r="BB139" s="62" t="s">
        <v>7</v>
      </c>
      <c r="BC139" s="62">
        <v>589</v>
      </c>
      <c r="BD139" s="62">
        <v>583</v>
      </c>
      <c r="BE139" s="62" t="s">
        <v>7</v>
      </c>
      <c r="BF139" s="62" t="s">
        <v>7</v>
      </c>
      <c r="BG139" s="62" t="s">
        <v>7</v>
      </c>
      <c r="BH139" s="62" t="s">
        <v>7</v>
      </c>
      <c r="BI139" s="62">
        <v>588</v>
      </c>
      <c r="BJ139" s="62" t="s">
        <v>7</v>
      </c>
      <c r="BK139" s="62" t="s">
        <v>7</v>
      </c>
      <c r="BL139" s="62" t="s">
        <v>7</v>
      </c>
      <c r="BM139" s="62">
        <v>587</v>
      </c>
      <c r="BN139" s="62">
        <v>583</v>
      </c>
      <c r="BO139" s="62">
        <v>591</v>
      </c>
      <c r="BP139" s="62">
        <v>583</v>
      </c>
      <c r="BQ139" s="62" t="s">
        <v>7</v>
      </c>
      <c r="BR139" s="62" t="s">
        <v>7</v>
      </c>
      <c r="BS139" s="62" t="s">
        <v>7</v>
      </c>
      <c r="BT139" s="62" t="s">
        <v>7</v>
      </c>
      <c r="BU139" s="62" t="s">
        <v>7</v>
      </c>
      <c r="BV139" s="62">
        <v>580</v>
      </c>
      <c r="BW139" s="62" t="s">
        <v>7</v>
      </c>
      <c r="BX139" s="62">
        <v>564</v>
      </c>
      <c r="BY139" s="62">
        <v>586</v>
      </c>
      <c r="BZ139" s="62">
        <v>590</v>
      </c>
      <c r="CA139" s="62" t="s">
        <v>7</v>
      </c>
      <c r="CB139" s="62" t="s">
        <v>7</v>
      </c>
      <c r="CC139" s="62">
        <v>588</v>
      </c>
      <c r="CD139" s="62" t="s">
        <v>7</v>
      </c>
      <c r="CE139" s="62" t="s">
        <v>7</v>
      </c>
      <c r="CF139" s="62" t="s">
        <v>7</v>
      </c>
      <c r="CG139" s="62" t="s">
        <v>7</v>
      </c>
      <c r="CH139" s="62" t="s">
        <v>7</v>
      </c>
      <c r="CI139" s="62" t="s">
        <v>7</v>
      </c>
      <c r="CJ139" s="62" t="s">
        <v>7</v>
      </c>
      <c r="CK139" s="62" t="s">
        <v>7</v>
      </c>
      <c r="CL139" s="117"/>
      <c r="CM139" s="60" t="str">
        <f>IF(AD139="Athlete Name","",AD139)</f>
        <v>Elizabeth Marsh</v>
      </c>
      <c r="CN139" s="46">
        <v>32</v>
      </c>
      <c r="CO139" s="88"/>
    </row>
    <row r="140" spans="2:93" x14ac:dyDescent="0.35">
      <c r="B140" s="71"/>
      <c r="C140" s="327"/>
      <c r="D140" s="47"/>
      <c r="E140" s="60"/>
      <c r="G140" s="46"/>
      <c r="I140" s="61" t="str">
        <f>IF(SUM(AF140:AJ140)=0,"",SUM(AF140:AJ140))</f>
        <v/>
      </c>
      <c r="J140" s="108" t="s">
        <v>12</v>
      </c>
      <c r="K140" s="45" t="str">
        <f>IFERROR(LARGE((AL140:CK140),1),"")</f>
        <v/>
      </c>
      <c r="L140" s="1" t="str">
        <f>IFERROR(LARGE((AL140:CK140),2),"")</f>
        <v/>
      </c>
      <c r="M140" s="1" t="str">
        <f>IFERROR(LARGE((AL140:CK140),3),"")</f>
        <v/>
      </c>
      <c r="N140" s="1" t="str">
        <f>IFERROR(LARGE((AL140:CK140),4),"")</f>
        <v/>
      </c>
      <c r="O140" s="46" t="str">
        <f>IFERROR(LARGE((AL140:CK140),5),"")</f>
        <v/>
      </c>
      <c r="P140" s="1"/>
      <c r="Q140" s="56"/>
      <c r="R140" s="57"/>
      <c r="T140" s="5">
        <f t="shared" ref="T140" si="406">IF(U139="","",1)</f>
        <v>1</v>
      </c>
      <c r="U140" s="126">
        <f t="shared" ref="U140" si="407">IF(U139="","",1)</f>
        <v>1</v>
      </c>
      <c r="V140" s="6">
        <f t="shared" ref="V140" si="408">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117"/>
      <c r="CM140" s="60"/>
      <c r="CN140" s="46"/>
      <c r="CO140" s="88"/>
    </row>
    <row r="141" spans="2:93" s="39" customFormat="1" ht="8.5" customHeight="1" thickBot="1" x14ac:dyDescent="0.4">
      <c r="B141" s="102"/>
      <c r="C141" s="328"/>
      <c r="D141" s="107"/>
      <c r="E141" s="103"/>
      <c r="F141" s="115"/>
      <c r="G141" s="116"/>
      <c r="I141" s="95"/>
      <c r="K141" s="96"/>
      <c r="L141" s="93"/>
      <c r="M141" s="93"/>
      <c r="N141" s="93"/>
      <c r="O141" s="94"/>
      <c r="Q141" s="112"/>
      <c r="R141" s="113"/>
      <c r="T141" s="110">
        <f t="shared" ref="T141" si="409">IF(U139="","",1)</f>
        <v>1</v>
      </c>
      <c r="U141" s="93">
        <f t="shared" ref="U141" si="410">IF(U139="","",1)</f>
        <v>1</v>
      </c>
      <c r="V141" s="109">
        <f t="shared" ref="V141" si="411">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2"/>
      <c r="CL141" s="118"/>
      <c r="CM141" s="146"/>
      <c r="CN141" s="97"/>
      <c r="CO141" s="105"/>
    </row>
    <row r="142" spans="2:93" ht="8.5" customHeight="1" thickTop="1" x14ac:dyDescent="0.35">
      <c r="B142" s="71"/>
      <c r="C142" s="327"/>
      <c r="D142" s="47"/>
      <c r="E142" s="60"/>
      <c r="G142" s="46"/>
      <c r="I142" s="61"/>
      <c r="K142" s="45"/>
      <c r="L142" s="1"/>
      <c r="M142" s="1"/>
      <c r="N142" s="1"/>
      <c r="O142" s="46"/>
      <c r="P142" s="1"/>
      <c r="Q142" s="56"/>
      <c r="R142" s="57"/>
      <c r="T142" s="5">
        <f t="shared" ref="T142" si="412">IF(U143="","",1)</f>
        <v>1</v>
      </c>
      <c r="U142" s="1">
        <f t="shared" ref="U142" si="413">IF(U143="","",1)</f>
        <v>1</v>
      </c>
      <c r="V142" s="6">
        <f t="shared" ref="V142" si="414">IF(U143="","",1)</f>
        <v>1</v>
      </c>
      <c r="X142" s="60"/>
      <c r="Y142" s="46"/>
      <c r="Z142" s="76"/>
      <c r="AB142" s="82"/>
      <c r="AC142" s="45"/>
      <c r="AD142" s="149"/>
      <c r="AF142" s="150"/>
      <c r="AG142" s="151"/>
      <c r="AH142" s="151"/>
      <c r="AI142" s="151"/>
      <c r="AJ142" s="152"/>
      <c r="AL142" s="150"/>
      <c r="AM142" s="151"/>
      <c r="AN142" s="151"/>
      <c r="AO142" s="151"/>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2"/>
      <c r="CL142" s="117"/>
      <c r="CM142" s="149"/>
      <c r="CN142" s="46"/>
      <c r="CO142" s="88"/>
    </row>
    <row r="143" spans="2:93" x14ac:dyDescent="0.35">
      <c r="B143" s="71"/>
      <c r="C143" s="327">
        <f t="shared" ref="C143:D143" si="415">IF(AC143="Athlete Name","",AC143)</f>
        <v>32</v>
      </c>
      <c r="D143" s="47" t="str">
        <f t="shared" si="415"/>
        <v>Alivia Perkins</v>
      </c>
      <c r="E143" s="60"/>
      <c r="F143" s="3">
        <f>IF(COUNT(AL143:CK143)=0,"", COUNT(AL143:CK143))</f>
        <v>5</v>
      </c>
      <c r="G143" s="46">
        <f t="shared" ref="G143" si="416">_xlfn.IFS(F143="","",F143=1,1,F143=2,2,F143=3,3,F143=4,4,F143=5,5,F143&gt;5,5)</f>
        <v>5</v>
      </c>
      <c r="I143" s="61"/>
      <c r="J143" s="108" t="s">
        <v>7</v>
      </c>
      <c r="K143" s="45">
        <f>IFERROR(LARGE((AL143:CK143),1),"")</f>
        <v>587</v>
      </c>
      <c r="L143" s="1">
        <f>IFERROR(LARGE((AL143:CK143),2),"")</f>
        <v>584</v>
      </c>
      <c r="M143" s="1">
        <f>IFERROR(LARGE((AL143:CK143),3),"")</f>
        <v>576</v>
      </c>
      <c r="N143" s="1">
        <f>IFERROR(LARGE((AL143:CK143),4),"")</f>
        <v>576</v>
      </c>
      <c r="O143" s="46">
        <f>IFERROR(LARGE((AL143:CK143),5),"")</f>
        <v>565</v>
      </c>
      <c r="P143" s="1"/>
      <c r="Q143" s="56">
        <f t="shared" ref="Q143" si="417">IFERROR(AVERAGEIF(K143:O143,"&gt;0"),"")</f>
        <v>577.6</v>
      </c>
      <c r="R143" s="57" t="str">
        <f t="shared" ref="R143" si="418">IF(SUM(AF144:AJ144,K144:O144)=0,"",SUM(AF144:AJ144,K144:O144))</f>
        <v/>
      </c>
      <c r="T143" s="5">
        <f t="shared" ref="T143" si="419">IF(U143="","",1)</f>
        <v>1</v>
      </c>
      <c r="U143" s="4">
        <f t="shared" ref="U143" si="420">IF(SUM(Q143:R143)=0,"",SUM(Q143:R143))</f>
        <v>577.6</v>
      </c>
      <c r="V143" s="6">
        <f t="shared" ref="V143" si="421">IF(U143="","",1)</f>
        <v>1</v>
      </c>
      <c r="X143" s="60" t="str">
        <f t="shared" ref="X143" si="422">IF(AD143="Athlete Name","",AD143)</f>
        <v>Alivia Perkins</v>
      </c>
      <c r="Y143" s="46"/>
      <c r="Z143" s="76"/>
      <c r="AB143" s="82"/>
      <c r="AC143" s="45">
        <v>32</v>
      </c>
      <c r="AD143" s="60" t="s">
        <v>253</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v>584</v>
      </c>
      <c r="AZ143" s="62">
        <v>587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v>576</v>
      </c>
      <c r="BN143" s="62">
        <v>565</v>
      </c>
      <c r="BO143" s="62" t="s">
        <v>7</v>
      </c>
      <c r="BP143" s="62" t="s">
        <v>7</v>
      </c>
      <c r="BQ143" s="62" t="s">
        <v>7</v>
      </c>
      <c r="BR143" s="62" t="s">
        <v>7</v>
      </c>
      <c r="BS143" s="62">
        <v>576</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117"/>
      <c r="CM143" s="60" t="str">
        <f>IF(AD143="Athlete Name","",AD143)</f>
        <v>Alivia Perkins</v>
      </c>
      <c r="CN143" s="46">
        <v>33</v>
      </c>
      <c r="CO143" s="88"/>
    </row>
    <row r="144" spans="2:93" x14ac:dyDescent="0.35">
      <c r="B144" s="71"/>
      <c r="C144" s="327"/>
      <c r="D144" s="47"/>
      <c r="E144" s="60"/>
      <c r="F144" s="45"/>
      <c r="G144" s="46"/>
      <c r="I144" s="61" t="str">
        <f>IF(SUM(AF144:AJ144)=0,"",SUM(AF144:AJ144))</f>
        <v/>
      </c>
      <c r="J144" s="108" t="s">
        <v>12</v>
      </c>
      <c r="K144" s="45" t="str">
        <f>IFERROR(LARGE((AL144:CK144),1),"")</f>
        <v/>
      </c>
      <c r="L144" s="1" t="str">
        <f>IFERROR(LARGE((AL144:CK144),2),"")</f>
        <v/>
      </c>
      <c r="M144" s="1" t="str">
        <f>IFERROR(LARGE((AL144:CK144),3),"")</f>
        <v/>
      </c>
      <c r="N144" s="1" t="str">
        <f>IFERROR(LARGE((AL144:CK144),4),"")</f>
        <v/>
      </c>
      <c r="O144" s="46" t="str">
        <f>IFERROR(LARGE((AL144:CK144),5),"")</f>
        <v/>
      </c>
      <c r="P144" s="1"/>
      <c r="Q144" s="56"/>
      <c r="R144" s="57"/>
      <c r="T144" s="5">
        <f t="shared" ref="T144" si="423">IF(U143="","",1)</f>
        <v>1</v>
      </c>
      <c r="U144" s="126">
        <f t="shared" ref="U144" si="424">IF(U143="","",1)</f>
        <v>1</v>
      </c>
      <c r="V144" s="6">
        <f t="shared" ref="V144" si="425">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117"/>
      <c r="CM144" s="60"/>
      <c r="CN144" s="46"/>
      <c r="CO144" s="88"/>
    </row>
    <row r="145" spans="2:93" s="39" customFormat="1" ht="8.5" customHeight="1" thickBot="1" x14ac:dyDescent="0.4">
      <c r="B145" s="102"/>
      <c r="C145" s="328"/>
      <c r="D145" s="107"/>
      <c r="E145" s="103"/>
      <c r="F145" s="115"/>
      <c r="G145" s="116"/>
      <c r="I145" s="95"/>
      <c r="K145" s="96"/>
      <c r="L145" s="93"/>
      <c r="M145" s="93"/>
      <c r="N145" s="93"/>
      <c r="O145" s="94"/>
      <c r="Q145" s="112"/>
      <c r="R145" s="113"/>
      <c r="T145" s="110">
        <f t="shared" ref="T145" si="426">IF(U143="","",1)</f>
        <v>1</v>
      </c>
      <c r="U145" s="93">
        <f t="shared" ref="U145" si="427">IF(U143="","",1)</f>
        <v>1</v>
      </c>
      <c r="V145" s="109">
        <f t="shared" ref="V145" si="428">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6"/>
      <c r="CL145" s="118"/>
      <c r="CM145" s="158"/>
      <c r="CN145" s="97"/>
      <c r="CO145" s="105"/>
    </row>
    <row r="146" spans="2:93" ht="8.5" customHeight="1" thickTop="1" x14ac:dyDescent="0.35">
      <c r="B146" s="71"/>
      <c r="C146" s="327"/>
      <c r="D146" s="47"/>
      <c r="E146" s="60"/>
      <c r="G146" s="46"/>
      <c r="I146" s="61"/>
      <c r="K146" s="45"/>
      <c r="L146" s="1"/>
      <c r="M146" s="1"/>
      <c r="N146" s="1"/>
      <c r="O146" s="46"/>
      <c r="P146" s="1"/>
      <c r="Q146" s="56"/>
      <c r="R146" s="57"/>
      <c r="T146" s="5">
        <f t="shared" ref="T146" si="429">IF(U147="","",1)</f>
        <v>1</v>
      </c>
      <c r="U146" s="1">
        <f t="shared" ref="U146" si="430">IF(U147="","",1)</f>
        <v>1</v>
      </c>
      <c r="V146" s="6">
        <f t="shared" ref="V146" si="431">IF(U147="","",1)</f>
        <v>1</v>
      </c>
      <c r="X146" s="60"/>
      <c r="Y146" s="46"/>
      <c r="Z146" s="76"/>
      <c r="AB146" s="82"/>
      <c r="AC146" s="45"/>
      <c r="AD146" s="134"/>
      <c r="AF146" s="135"/>
      <c r="AG146" s="136"/>
      <c r="AH146" s="136"/>
      <c r="AI146" s="137"/>
      <c r="AJ146" s="138"/>
      <c r="AL146" s="143"/>
      <c r="AM146" s="137"/>
      <c r="AN146" s="137"/>
      <c r="AO146" s="137"/>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5"/>
      <c r="CL146" s="117"/>
      <c r="CM146" s="134"/>
      <c r="CN146" s="46"/>
      <c r="CO146" s="88"/>
    </row>
    <row r="147" spans="2:93" x14ac:dyDescent="0.35">
      <c r="B147" s="71"/>
      <c r="C147" s="327">
        <f t="shared" ref="C147:D147" si="432">IF(AC147="Athlete Name","",AC147)</f>
        <v>33</v>
      </c>
      <c r="D147" s="47" t="str">
        <f t="shared" si="432"/>
        <v>Katrina Demerle</v>
      </c>
      <c r="E147" s="60"/>
      <c r="F147" s="3">
        <f>IF(COUNT(AL147:CK147)=0,"", COUNT(AL147:CK147))</f>
        <v>5</v>
      </c>
      <c r="G147" s="46">
        <f t="shared" ref="G147" si="433">_xlfn.IFS(F147="","",F147=1,1,F147=2,2,F147=3,3,F147=4,4,F147=5,5,F147&gt;5,5)</f>
        <v>5</v>
      </c>
      <c r="I147" s="61"/>
      <c r="J147" s="108" t="s">
        <v>7</v>
      </c>
      <c r="K147" s="45">
        <f>IFERROR(LARGE((AL147:CK147),1),"")</f>
        <v>586</v>
      </c>
      <c r="L147" s="1">
        <f>IFERROR(LARGE((AL147:CK147),2),"")</f>
        <v>584</v>
      </c>
      <c r="M147" s="1">
        <f>IFERROR(LARGE((AL147:CK147),3),"")</f>
        <v>577</v>
      </c>
      <c r="N147" s="1">
        <f>IFERROR(LARGE((AL147:CK147),4),"")</f>
        <v>576</v>
      </c>
      <c r="O147" s="46">
        <f>IFERROR(LARGE((AL147:CK147),5),"")</f>
        <v>567</v>
      </c>
      <c r="P147" s="1"/>
      <c r="Q147" s="56">
        <f t="shared" ref="Q147" si="434">IFERROR(AVERAGEIF(K147:O147,"&gt;0"),"")</f>
        <v>578</v>
      </c>
      <c r="R147" s="57" t="str">
        <f t="shared" ref="R147" si="435">IF(SUM(AF148:AJ148,K148:O148)=0,"",SUM(AF148:AJ148,K148:O148))</f>
        <v/>
      </c>
      <c r="T147" s="5">
        <f t="shared" ref="T147" si="436">IF(U147="","",1)</f>
        <v>1</v>
      </c>
      <c r="U147" s="4">
        <f t="shared" ref="U147" si="437">IF(SUM(Q147:R147)=0,"",SUM(Q147:R147))</f>
        <v>578</v>
      </c>
      <c r="V147" s="6">
        <f t="shared" ref="V147" si="438">IF(U147="","",1)</f>
        <v>1</v>
      </c>
      <c r="X147" s="60" t="str">
        <f t="shared" ref="X147" si="439">IF(AD147="Athlete Name","",AD147)</f>
        <v>Katrina Demerle</v>
      </c>
      <c r="Y147" s="46"/>
      <c r="Z147" s="76"/>
      <c r="AB147" s="82"/>
      <c r="AC147" s="45">
        <v>33</v>
      </c>
      <c r="AD147" s="60" t="s">
        <v>201</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v>586</v>
      </c>
      <c r="AZ147" s="62">
        <v>584</v>
      </c>
      <c r="BA147" s="62" t="s">
        <v>7</v>
      </c>
      <c r="BB147" s="62" t="s">
        <v>7</v>
      </c>
      <c r="BC147" s="62" t="s">
        <v>7</v>
      </c>
      <c r="BD147" s="62" t="s">
        <v>7</v>
      </c>
      <c r="BE147" s="62" t="s">
        <v>7</v>
      </c>
      <c r="BF147" s="62" t="s">
        <v>7</v>
      </c>
      <c r="BG147" s="62" t="s">
        <v>7</v>
      </c>
      <c r="BH147" s="62" t="s">
        <v>7</v>
      </c>
      <c r="BI147" s="62" t="s">
        <v>7</v>
      </c>
      <c r="BJ147" s="62" t="s">
        <v>7</v>
      </c>
      <c r="BK147" s="62" t="s">
        <v>7</v>
      </c>
      <c r="BL147" s="62">
        <v>577</v>
      </c>
      <c r="BM147" s="62" t="s">
        <v>7</v>
      </c>
      <c r="BN147" s="62" t="s">
        <v>7</v>
      </c>
      <c r="BO147" s="62" t="s">
        <v>7</v>
      </c>
      <c r="BP147" s="62" t="s">
        <v>7</v>
      </c>
      <c r="BQ147" s="62" t="s">
        <v>7</v>
      </c>
      <c r="BR147" s="62" t="s">
        <v>7</v>
      </c>
      <c r="BS147" s="62" t="s">
        <v>7</v>
      </c>
      <c r="BT147" s="62" t="s">
        <v>7</v>
      </c>
      <c r="BU147" s="62" t="s">
        <v>7</v>
      </c>
      <c r="BV147" s="62" t="s">
        <v>7</v>
      </c>
      <c r="BW147" s="62" t="s">
        <v>7</v>
      </c>
      <c r="BX147" s="62">
        <v>576</v>
      </c>
      <c r="BY147" s="62">
        <v>567</v>
      </c>
      <c r="BZ147" s="62" t="s">
        <v>7</v>
      </c>
      <c r="CA147" s="62" t="s">
        <v>7</v>
      </c>
      <c r="CB147" s="62" t="s">
        <v>7</v>
      </c>
      <c r="CC147" s="62" t="s">
        <v>7</v>
      </c>
      <c r="CD147" s="62" t="s">
        <v>7</v>
      </c>
      <c r="CE147" s="62" t="s">
        <v>7</v>
      </c>
      <c r="CF147" s="62" t="s">
        <v>7</v>
      </c>
      <c r="CG147" s="62" t="s">
        <v>7</v>
      </c>
      <c r="CH147" s="62" t="s">
        <v>7</v>
      </c>
      <c r="CI147" s="62" t="s">
        <v>7</v>
      </c>
      <c r="CJ147" s="62" t="s">
        <v>7</v>
      </c>
      <c r="CK147" s="62" t="s">
        <v>7</v>
      </c>
      <c r="CL147" s="117"/>
      <c r="CM147" s="60" t="str">
        <f>IF(AD147="Athlete Name","",AD147)</f>
        <v>Katrina Demerle</v>
      </c>
      <c r="CN147" s="46">
        <v>34</v>
      </c>
      <c r="CO147" s="88"/>
    </row>
    <row r="148" spans="2:93" x14ac:dyDescent="0.35">
      <c r="B148" s="71"/>
      <c r="C148" s="327"/>
      <c r="D148" s="47"/>
      <c r="E148" s="60"/>
      <c r="G148" s="46"/>
      <c r="I148" s="61" t="str">
        <f>IF(SUM(AF148:AJ148)=0,"",SUM(AF148:AJ148))</f>
        <v/>
      </c>
      <c r="J148" s="108" t="s">
        <v>12</v>
      </c>
      <c r="K148" s="45" t="str">
        <f>IFERROR(LARGE((AL148:CK148),1),"")</f>
        <v/>
      </c>
      <c r="L148" s="1" t="str">
        <f>IFERROR(LARGE((AL148:CK148),2),"")</f>
        <v/>
      </c>
      <c r="M148" s="1" t="str">
        <f>IFERROR(LARGE((AL148:CK148),3),"")</f>
        <v/>
      </c>
      <c r="N148" s="1" t="str">
        <f>IFERROR(LARGE((AL148:CK148),4),"")</f>
        <v/>
      </c>
      <c r="O148" s="46" t="str">
        <f>IFERROR(LARGE((AL148:CK148),5),"")</f>
        <v/>
      </c>
      <c r="P148" s="1"/>
      <c r="Q148" s="56"/>
      <c r="R148" s="57"/>
      <c r="T148" s="5">
        <f t="shared" ref="T148" si="440">IF(U147="","",1)</f>
        <v>1</v>
      </c>
      <c r="U148" s="126">
        <f t="shared" ref="U148" si="441">IF(U147="","",1)</f>
        <v>1</v>
      </c>
      <c r="V148" s="6">
        <f t="shared" ref="V148" si="442">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117"/>
      <c r="CM148" s="60"/>
      <c r="CN148" s="46"/>
      <c r="CO148" s="88"/>
    </row>
    <row r="149" spans="2:93" s="39" customFormat="1" ht="8.5" customHeight="1" thickBot="1" x14ac:dyDescent="0.4">
      <c r="B149" s="102"/>
      <c r="C149" s="328"/>
      <c r="D149" s="107"/>
      <c r="E149" s="103"/>
      <c r="F149" s="115"/>
      <c r="G149" s="116"/>
      <c r="I149" s="95"/>
      <c r="K149" s="96"/>
      <c r="L149" s="93"/>
      <c r="M149" s="93"/>
      <c r="N149" s="93"/>
      <c r="O149" s="94"/>
      <c r="Q149" s="112"/>
      <c r="R149" s="113"/>
      <c r="T149" s="110">
        <f t="shared" ref="T149" si="443">IF(U147="","",1)</f>
        <v>1</v>
      </c>
      <c r="U149" s="93">
        <f t="shared" ref="U149" si="444">IF(U147="","",1)</f>
        <v>1</v>
      </c>
      <c r="V149" s="109">
        <f t="shared" ref="V149" si="445">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2"/>
      <c r="CL149" s="118"/>
      <c r="CM149" s="146"/>
      <c r="CN149" s="97"/>
      <c r="CO149" s="105"/>
    </row>
    <row r="150" spans="2:93" ht="8.5" customHeight="1" thickTop="1" x14ac:dyDescent="0.35">
      <c r="B150" s="71"/>
      <c r="C150" s="327"/>
      <c r="D150" s="47"/>
      <c r="E150" s="60"/>
      <c r="G150" s="46"/>
      <c r="I150" s="61"/>
      <c r="K150" s="45"/>
      <c r="L150" s="1"/>
      <c r="M150" s="1"/>
      <c r="N150" s="1"/>
      <c r="O150" s="46"/>
      <c r="P150" s="1"/>
      <c r="Q150" s="56"/>
      <c r="R150" s="57"/>
      <c r="T150" s="5">
        <f t="shared" ref="T150" si="446">IF(U151="","",1)</f>
        <v>1</v>
      </c>
      <c r="U150" s="1">
        <f t="shared" ref="U150" si="447">IF(U151="","",1)</f>
        <v>1</v>
      </c>
      <c r="V150" s="6">
        <f t="shared" ref="V150" si="448">IF(U151="","",1)</f>
        <v>1</v>
      </c>
      <c r="X150" s="60"/>
      <c r="Y150" s="46"/>
      <c r="Z150" s="76"/>
      <c r="AB150" s="82"/>
      <c r="AC150" s="45"/>
      <c r="AD150" s="149"/>
      <c r="AF150" s="150"/>
      <c r="AG150" s="151"/>
      <c r="AH150" s="151"/>
      <c r="AI150" s="151"/>
      <c r="AJ150" s="152"/>
      <c r="AL150" s="150"/>
      <c r="AM150" s="151"/>
      <c r="AN150" s="151"/>
      <c r="AO150" s="151"/>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2"/>
      <c r="CL150" s="117"/>
      <c r="CM150" s="149"/>
      <c r="CN150" s="46"/>
      <c r="CO150" s="88"/>
    </row>
    <row r="151" spans="2:93" x14ac:dyDescent="0.35">
      <c r="B151" s="71"/>
      <c r="C151" s="327">
        <f t="shared" ref="C151:D151" si="449">IF(AC151="Athlete Name","",AC151)</f>
        <v>34</v>
      </c>
      <c r="D151" s="47" t="str">
        <f t="shared" si="449"/>
        <v>Emma Rhode</v>
      </c>
      <c r="E151" s="60"/>
      <c r="F151" s="3">
        <f>IF(COUNT(AL151:CK151)=0,"", COUNT(AL151:CK151))</f>
        <v>2</v>
      </c>
      <c r="G151" s="46">
        <f t="shared" ref="G151" si="450">_xlfn.IFS(F151="","",F151=1,1,F151=2,2,F151=3,3,F151=4,4,F151=5,5,F151&gt;5,5)</f>
        <v>2</v>
      </c>
      <c r="I151" s="61"/>
      <c r="J151" s="108" t="s">
        <v>7</v>
      </c>
      <c r="K151" s="45">
        <f>IFERROR(LARGE((AL151:CK151),1),"")</f>
        <v>585</v>
      </c>
      <c r="L151" s="1">
        <f>IFERROR(LARGE((AL151:CK151),2),"")</f>
        <v>583</v>
      </c>
      <c r="M151" s="1" t="str">
        <f>IFERROR(LARGE((AL151:CK151),3),"")</f>
        <v/>
      </c>
      <c r="N151" s="1" t="str">
        <f>IFERROR(LARGE((AL151:CK151),4),"")</f>
        <v/>
      </c>
      <c r="O151" s="46" t="str">
        <f>IFERROR(LARGE((AL151:CK151),5),"")</f>
        <v/>
      </c>
      <c r="P151" s="1"/>
      <c r="Q151" s="56">
        <f t="shared" ref="Q151" si="451">IFERROR(AVERAGEIF(K151:O151,"&gt;0"),"")</f>
        <v>584</v>
      </c>
      <c r="R151" s="57" t="str">
        <f t="shared" ref="R151" si="452">IF(SUM(AF152:AJ152,K152:O152)=0,"",SUM(AF152:AJ152,K152:O152))</f>
        <v/>
      </c>
      <c r="T151" s="5">
        <f t="shared" ref="T151" si="453">IF(U151="","",1)</f>
        <v>1</v>
      </c>
      <c r="U151" s="4">
        <f t="shared" ref="U151" si="454">IF(SUM(Q151:R151)=0,"",SUM(Q151:R151))</f>
        <v>584</v>
      </c>
      <c r="V151" s="6">
        <f t="shared" ref="V151" si="455">IF(U151="","",1)</f>
        <v>1</v>
      </c>
      <c r="X151" s="60" t="str">
        <f t="shared" ref="X151" si="456">IF(AD151="Athlete Name","",AD151)</f>
        <v>Emma Rhode</v>
      </c>
      <c r="Y151" s="46"/>
      <c r="Z151" s="76"/>
      <c r="AB151" s="82"/>
      <c r="AC151" s="45">
        <v>34</v>
      </c>
      <c r="AD151" s="60" t="s">
        <v>258</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v>583</v>
      </c>
      <c r="AZ151" s="62">
        <v>585</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117"/>
      <c r="CM151" s="60" t="str">
        <f>IF(AD151="Athlete Name","",AD151)</f>
        <v>Emma Rhode</v>
      </c>
      <c r="CN151" s="46">
        <v>35</v>
      </c>
      <c r="CO151" s="88"/>
    </row>
    <row r="152" spans="2:93" x14ac:dyDescent="0.35">
      <c r="B152" s="71"/>
      <c r="C152" s="327"/>
      <c r="D152" s="47"/>
      <c r="E152" s="60"/>
      <c r="G152" s="46"/>
      <c r="I152" s="61" t="str">
        <f>IF(SUM(AF152:AJ152)=0,"",SUM(AF152:AJ152))</f>
        <v/>
      </c>
      <c r="J152" s="108" t="s">
        <v>12</v>
      </c>
      <c r="K152" s="45" t="str">
        <f>IFERROR(LARGE((AL152:CK152),1),"")</f>
        <v/>
      </c>
      <c r="L152" s="1" t="str">
        <f>IFERROR(LARGE((AL152:CK152),2),"")</f>
        <v/>
      </c>
      <c r="M152" s="1" t="str">
        <f>IFERROR(LARGE((AL152:CK152),3),"")</f>
        <v/>
      </c>
      <c r="N152" s="1" t="str">
        <f>IFERROR(LARGE((AL152:CK152),4),"")</f>
        <v/>
      </c>
      <c r="O152" s="46" t="str">
        <f>IFERROR(LARGE((AL152:CK152),5),"")</f>
        <v/>
      </c>
      <c r="P152" s="1"/>
      <c r="Q152" s="56"/>
      <c r="R152" s="57"/>
      <c r="T152" s="5">
        <f t="shared" ref="T152" si="457">IF(U151="","",1)</f>
        <v>1</v>
      </c>
      <c r="U152" s="126">
        <f t="shared" ref="U152" si="458">IF(U151="","",1)</f>
        <v>1</v>
      </c>
      <c r="V152" s="6">
        <f t="shared" ref="V152" si="459">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117"/>
      <c r="CM152" s="60"/>
      <c r="CN152" s="46"/>
      <c r="CO152" s="88"/>
    </row>
    <row r="153" spans="2:93" s="39" customFormat="1" ht="8.5" customHeight="1" thickBot="1" x14ac:dyDescent="0.4">
      <c r="B153" s="102"/>
      <c r="C153" s="328"/>
      <c r="D153" s="107"/>
      <c r="E153" s="103"/>
      <c r="F153" s="115"/>
      <c r="G153" s="116"/>
      <c r="I153" s="95"/>
      <c r="K153" s="96"/>
      <c r="L153" s="93"/>
      <c r="M153" s="93"/>
      <c r="N153" s="93"/>
      <c r="O153" s="94"/>
      <c r="Q153" s="112"/>
      <c r="R153" s="113"/>
      <c r="T153" s="110">
        <f t="shared" ref="T153" si="460">IF(U151="","",1)</f>
        <v>1</v>
      </c>
      <c r="U153" s="93">
        <f t="shared" ref="U153" si="461">IF(U151="","",1)</f>
        <v>1</v>
      </c>
      <c r="V153" s="109">
        <f t="shared" ref="V153" si="462">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6"/>
      <c r="CL153" s="118"/>
      <c r="CM153" s="158"/>
      <c r="CN153" s="97"/>
      <c r="CO153" s="105"/>
    </row>
    <row r="154" spans="2:93" ht="8.5" customHeight="1" thickTop="1" x14ac:dyDescent="0.35">
      <c r="B154" s="71"/>
      <c r="C154" s="327"/>
      <c r="D154" s="47"/>
      <c r="E154" s="60"/>
      <c r="G154" s="46"/>
      <c r="I154" s="61"/>
      <c r="K154" s="45"/>
      <c r="L154" s="1"/>
      <c r="M154" s="1"/>
      <c r="N154" s="1"/>
      <c r="O154" s="46"/>
      <c r="P154" s="1"/>
      <c r="Q154" s="56"/>
      <c r="R154" s="57"/>
      <c r="T154" s="5">
        <f t="shared" ref="T154" si="463">IF(U155="","",1)</f>
        <v>1</v>
      </c>
      <c r="U154" s="1">
        <f t="shared" ref="U154" si="464">IF(U155="","",1)</f>
        <v>1</v>
      </c>
      <c r="V154" s="6">
        <f t="shared" ref="V154" si="465">IF(U155="","",1)</f>
        <v>1</v>
      </c>
      <c r="X154" s="60"/>
      <c r="Y154" s="46"/>
      <c r="Z154" s="76"/>
      <c r="AB154" s="82"/>
      <c r="AC154" s="45"/>
      <c r="AD154" s="134"/>
      <c r="AF154" s="135"/>
      <c r="AG154" s="136"/>
      <c r="AH154" s="136"/>
      <c r="AI154" s="137"/>
      <c r="AJ154" s="138"/>
      <c r="AL154" s="143"/>
      <c r="AM154" s="137"/>
      <c r="AN154" s="137"/>
      <c r="AO154" s="137"/>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5"/>
      <c r="CL154" s="117"/>
      <c r="CM154" s="134"/>
      <c r="CN154" s="46"/>
      <c r="CO154" s="88"/>
    </row>
    <row r="155" spans="2:93" x14ac:dyDescent="0.35">
      <c r="B155" s="71"/>
      <c r="C155" s="327">
        <f t="shared" ref="C155:D155" si="466">IF(AC155="Athlete Name","",AC155)</f>
        <v>35</v>
      </c>
      <c r="D155" s="47" t="str">
        <f t="shared" si="466"/>
        <v>Carley Seabrooke</v>
      </c>
      <c r="E155" s="60"/>
      <c r="F155" s="3">
        <f>IF(COUNT(AL155:CK155)=0,"", COUNT(AL155:CK155))</f>
        <v>9</v>
      </c>
      <c r="G155" s="46">
        <f t="shared" ref="G155" si="467">_xlfn.IFS(F155="","",F155=1,1,F155=2,2,F155=3,3,F155=4,4,F155=5,5,F155&gt;5,5)</f>
        <v>5</v>
      </c>
      <c r="I155" s="61"/>
      <c r="J155" s="108" t="s">
        <v>7</v>
      </c>
      <c r="K155" s="45">
        <f>IFERROR(LARGE((AL155:CK155),1),"")</f>
        <v>587</v>
      </c>
      <c r="L155" s="1">
        <f>IFERROR(LARGE((AL155:CK155),2),"")</f>
        <v>582</v>
      </c>
      <c r="M155" s="1">
        <f>IFERROR(LARGE((AL155:CK155),3),"")</f>
        <v>581</v>
      </c>
      <c r="N155" s="1">
        <f>IFERROR(LARGE((AL155:CK155),4),"")</f>
        <v>579</v>
      </c>
      <c r="O155" s="46">
        <f>IFERROR(LARGE((AL155:CK155),5),"")</f>
        <v>574</v>
      </c>
      <c r="P155" s="1"/>
      <c r="Q155" s="56">
        <f t="shared" ref="Q155" si="468">IFERROR(AVERAGEIF(K155:O155,"&gt;0"),"")</f>
        <v>580.6</v>
      </c>
      <c r="R155" s="57" t="str">
        <f t="shared" ref="R155" si="469">IF(SUM(AF156:AJ156,K156:O156)=0,"",SUM(AF156:AJ156,K156:O156))</f>
        <v/>
      </c>
      <c r="T155" s="5">
        <f t="shared" ref="T155" si="470">IF(U155="","",1)</f>
        <v>1</v>
      </c>
      <c r="U155" s="4">
        <f t="shared" ref="U155" si="471">IF(SUM(Q155:R155)=0,"",SUM(Q155:R155))</f>
        <v>580.6</v>
      </c>
      <c r="V155" s="6">
        <f t="shared" ref="V155" si="472">IF(U155="","",1)</f>
        <v>1</v>
      </c>
      <c r="X155" s="60" t="str">
        <f t="shared" ref="X155" si="473">IF(AD155="Athlete Name","",AD155)</f>
        <v>Carley Seabrooke</v>
      </c>
      <c r="Y155" s="46"/>
      <c r="Z155" s="76"/>
      <c r="AB155" s="82"/>
      <c r="AC155" s="45">
        <v>35</v>
      </c>
      <c r="AD155" s="60" t="s">
        <v>259</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v>581</v>
      </c>
      <c r="AZ155" s="62">
        <v>587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v>582</v>
      </c>
      <c r="BN155" s="62">
        <v>574</v>
      </c>
      <c r="BO155" s="62" t="s">
        <v>7</v>
      </c>
      <c r="BP155" s="62" t="s">
        <v>7</v>
      </c>
      <c r="BQ155" s="62">
        <v>568</v>
      </c>
      <c r="BR155" s="62">
        <v>579</v>
      </c>
      <c r="BS155" s="62" t="s">
        <v>7</v>
      </c>
      <c r="BT155" s="62" t="s">
        <v>7</v>
      </c>
      <c r="BU155" s="62" t="s">
        <v>7</v>
      </c>
      <c r="BV155" s="62" t="s">
        <v>7</v>
      </c>
      <c r="BW155" s="62" t="s">
        <v>7</v>
      </c>
      <c r="BX155" s="62">
        <v>573</v>
      </c>
      <c r="BY155" s="62">
        <v>574</v>
      </c>
      <c r="BZ155" s="62" t="s">
        <v>7</v>
      </c>
      <c r="CA155" s="62" t="s">
        <v>7</v>
      </c>
      <c r="CB155" s="62">
        <v>553</v>
      </c>
      <c r="CC155" s="62" t="s">
        <v>7</v>
      </c>
      <c r="CD155" s="62" t="s">
        <v>7</v>
      </c>
      <c r="CE155" s="62" t="s">
        <v>7</v>
      </c>
      <c r="CF155" s="62" t="s">
        <v>7</v>
      </c>
      <c r="CG155" s="62" t="s">
        <v>7</v>
      </c>
      <c r="CH155" s="62" t="s">
        <v>7</v>
      </c>
      <c r="CI155" s="62" t="s">
        <v>7</v>
      </c>
      <c r="CJ155" s="62" t="s">
        <v>7</v>
      </c>
      <c r="CK155" s="62" t="s">
        <v>7</v>
      </c>
      <c r="CL155" s="117"/>
      <c r="CM155" s="60" t="str">
        <f>IF(AD155="Athlete Name","",AD155)</f>
        <v>Carley Seabrooke</v>
      </c>
      <c r="CN155" s="46">
        <v>36</v>
      </c>
      <c r="CO155" s="88"/>
    </row>
    <row r="156" spans="2:93" x14ac:dyDescent="0.35">
      <c r="B156" s="71"/>
      <c r="C156" s="327"/>
      <c r="D156" s="47"/>
      <c r="E156" s="60"/>
      <c r="G156" s="46"/>
      <c r="I156" s="61" t="str">
        <f>IF(SUM(AF156:AJ156)=0,"",SUM(AF156:AJ156))</f>
        <v/>
      </c>
      <c r="J156" s="108" t="s">
        <v>12</v>
      </c>
      <c r="K156" s="45" t="str">
        <f>IFERROR(LARGE((AL156:CK156),1),"")</f>
        <v/>
      </c>
      <c r="L156" s="1" t="str">
        <f>IFERROR(LARGE((AL156:CK156),2),"")</f>
        <v/>
      </c>
      <c r="M156" s="1" t="str">
        <f>IFERROR(LARGE((AL156:CK156),3),"")</f>
        <v/>
      </c>
      <c r="N156" s="1" t="str">
        <f>IFERROR(LARGE((AL156:CK156),4),"")</f>
        <v/>
      </c>
      <c r="O156" s="46" t="str">
        <f>IFERROR(LARGE((AL156:CK156),5),"")</f>
        <v/>
      </c>
      <c r="P156" s="1"/>
      <c r="Q156" s="56"/>
      <c r="R156" s="57"/>
      <c r="T156" s="5">
        <f t="shared" ref="T156" si="474">IF(U155="","",1)</f>
        <v>1</v>
      </c>
      <c r="U156" s="126">
        <f t="shared" ref="U156" si="475">IF(U155="","",1)</f>
        <v>1</v>
      </c>
      <c r="V156" s="6">
        <f t="shared" ref="V156" si="476">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117"/>
      <c r="CM156" s="60"/>
      <c r="CN156" s="46"/>
      <c r="CO156" s="88"/>
    </row>
    <row r="157" spans="2:93" s="39" customFormat="1" ht="8.5" customHeight="1" thickBot="1" x14ac:dyDescent="0.4">
      <c r="B157" s="102"/>
      <c r="C157" s="328"/>
      <c r="D157" s="107"/>
      <c r="E157" s="103"/>
      <c r="F157" s="115"/>
      <c r="G157" s="116"/>
      <c r="I157" s="95"/>
      <c r="K157" s="96"/>
      <c r="L157" s="93"/>
      <c r="M157" s="93"/>
      <c r="N157" s="93"/>
      <c r="O157" s="94"/>
      <c r="Q157" s="112"/>
      <c r="R157" s="113"/>
      <c r="T157" s="110">
        <f t="shared" ref="T157" si="477">IF(U155="","",1)</f>
        <v>1</v>
      </c>
      <c r="U157" s="93">
        <f t="shared" ref="U157" si="478">IF(U155="","",1)</f>
        <v>1</v>
      </c>
      <c r="V157" s="109">
        <f t="shared" ref="V157" si="479">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2"/>
      <c r="CL157" s="118"/>
      <c r="CM157" s="146"/>
      <c r="CN157" s="97"/>
      <c r="CO157" s="105"/>
    </row>
    <row r="158" spans="2:93" ht="8.5" customHeight="1" thickTop="1" x14ac:dyDescent="0.35">
      <c r="B158" s="71"/>
      <c r="C158" s="327"/>
      <c r="D158" s="47"/>
      <c r="E158" s="60"/>
      <c r="G158" s="46"/>
      <c r="I158" s="61"/>
      <c r="K158" s="45"/>
      <c r="L158" s="1"/>
      <c r="M158" s="1"/>
      <c r="N158" s="1"/>
      <c r="O158" s="46"/>
      <c r="P158" s="1"/>
      <c r="Q158" s="56"/>
      <c r="R158" s="57"/>
      <c r="T158" s="5">
        <f t="shared" ref="T158" si="480">IF(U159="","",1)</f>
        <v>1</v>
      </c>
      <c r="U158" s="1">
        <f t="shared" ref="U158" si="481">IF(U159="","",1)</f>
        <v>1</v>
      </c>
      <c r="V158" s="6">
        <f t="shared" ref="V158" si="482">IF(U159="","",1)</f>
        <v>1</v>
      </c>
      <c r="X158" s="60"/>
      <c r="Y158" s="46"/>
      <c r="Z158" s="76"/>
      <c r="AB158" s="82"/>
      <c r="AC158" s="45"/>
      <c r="AD158" s="149"/>
      <c r="AF158" s="150"/>
      <c r="AG158" s="151"/>
      <c r="AH158" s="151"/>
      <c r="AI158" s="151"/>
      <c r="AJ158" s="152"/>
      <c r="AL158" s="150"/>
      <c r="AM158" s="151"/>
      <c r="AN158" s="151"/>
      <c r="AO158" s="151"/>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2"/>
      <c r="CL158" s="117"/>
      <c r="CM158" s="149"/>
      <c r="CN158" s="46"/>
      <c r="CO158" s="88"/>
    </row>
    <row r="159" spans="2:93" x14ac:dyDescent="0.35">
      <c r="B159" s="71"/>
      <c r="C159" s="327">
        <f t="shared" ref="C159:D159" si="483">IF(AC159="Athlete Name","",AC159)</f>
        <v>36</v>
      </c>
      <c r="D159" s="47" t="str">
        <f t="shared" si="483"/>
        <v>Lauren Hurley</v>
      </c>
      <c r="E159" s="60"/>
      <c r="F159" s="3">
        <f>IF(COUNT(AL159:CK159)=0,"", COUNT(AL159:CK159))</f>
        <v>5</v>
      </c>
      <c r="G159" s="46">
        <f t="shared" ref="G159" si="484">_xlfn.IFS(F159="","",F159=1,1,F159=2,2,F159=3,3,F159=4,4,F159=5,5,F159&gt;5,5)</f>
        <v>5</v>
      </c>
      <c r="I159" s="61"/>
      <c r="J159" s="108" t="s">
        <v>7</v>
      </c>
      <c r="K159" s="45">
        <f>IFERROR(LARGE((AL159:CK159),1),"")</f>
        <v>589</v>
      </c>
      <c r="L159" s="1">
        <f>IFERROR(LARGE((AL159:CK159),2),"")</f>
        <v>589</v>
      </c>
      <c r="M159" s="1">
        <f>IFERROR(LARGE((AL159:CK159),3),"")</f>
        <v>579</v>
      </c>
      <c r="N159" s="1">
        <f>IFERROR(LARGE((AL159:CK159),4),"")</f>
        <v>579</v>
      </c>
      <c r="O159" s="46">
        <f>IFERROR(LARGE((AL159:CK159),5),"")</f>
        <v>577</v>
      </c>
      <c r="P159" s="1"/>
      <c r="Q159" s="56">
        <f t="shared" ref="Q159" si="485">IFERROR(AVERAGEIF(K159:O159,"&gt;0"),"")</f>
        <v>582.6</v>
      </c>
      <c r="R159" s="57" t="str">
        <f t="shared" ref="R159" si="486">IF(SUM(AF160:AJ160,K160:O160)=0,"",SUM(AF160:AJ160,K160:O160))</f>
        <v/>
      </c>
      <c r="T159" s="5">
        <f t="shared" ref="T159" si="487">IF(U159="","",1)</f>
        <v>1</v>
      </c>
      <c r="U159" s="4">
        <f t="shared" ref="U159" si="488">IF(SUM(Q159:R159)=0,"",SUM(Q159:R159))</f>
        <v>582.6</v>
      </c>
      <c r="V159" s="6">
        <f t="shared" ref="V159" si="489">IF(U159="","",1)</f>
        <v>1</v>
      </c>
      <c r="X159" s="60" t="str">
        <f t="shared" ref="X159" si="490">IF(AD159="Athlete Name","",AD159)</f>
        <v>Lauren Hurley</v>
      </c>
      <c r="Y159" s="46"/>
      <c r="Z159" s="76"/>
      <c r="AB159" s="82"/>
      <c r="AC159" s="45">
        <v>36</v>
      </c>
      <c r="AD159" s="60" t="s">
        <v>169</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v>589</v>
      </c>
      <c r="AZ159" s="62">
        <v>579</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v>579</v>
      </c>
      <c r="BN159" s="62">
        <v>589</v>
      </c>
      <c r="BO159" s="62" t="s">
        <v>7</v>
      </c>
      <c r="BP159" s="62" t="s">
        <v>7</v>
      </c>
      <c r="BQ159" s="62" t="s">
        <v>7</v>
      </c>
      <c r="BR159" s="62" t="s">
        <v>7</v>
      </c>
      <c r="BS159" s="62">
        <v>577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117"/>
      <c r="CM159" s="60" t="str">
        <f>IF(AD159="Athlete Name","",AD159)</f>
        <v>Lauren Hurley</v>
      </c>
      <c r="CN159" s="46">
        <v>37</v>
      </c>
      <c r="CO159" s="88"/>
    </row>
    <row r="160" spans="2:93" x14ac:dyDescent="0.35">
      <c r="B160" s="71"/>
      <c r="C160" s="327"/>
      <c r="D160" s="47"/>
      <c r="E160" s="60"/>
      <c r="G160" s="46"/>
      <c r="I160" s="61" t="str">
        <f>IF(SUM(AF160:AJ160)=0,"",SUM(AF160:AJ160))</f>
        <v/>
      </c>
      <c r="J160" s="108" t="s">
        <v>12</v>
      </c>
      <c r="K160" s="45" t="str">
        <f>IFERROR(LARGE((AL160:CK160),1),"")</f>
        <v/>
      </c>
      <c r="L160" s="1" t="str">
        <f>IFERROR(LARGE((AL160:CK160),2),"")</f>
        <v/>
      </c>
      <c r="M160" s="1" t="str">
        <f>IFERROR(LARGE((AL160:CK160),3),"")</f>
        <v/>
      </c>
      <c r="N160" s="1" t="str">
        <f>IFERROR(LARGE((AL160:CK160),4),"")</f>
        <v/>
      </c>
      <c r="O160" s="46" t="str">
        <f>IFERROR(LARGE((AL160:CK160),5),"")</f>
        <v/>
      </c>
      <c r="P160" s="1"/>
      <c r="Q160" s="56"/>
      <c r="R160" s="57"/>
      <c r="T160" s="5">
        <f t="shared" ref="T160" si="491">IF(U159="","",1)</f>
        <v>1</v>
      </c>
      <c r="U160" s="126">
        <f t="shared" ref="U160" si="492">IF(U159="","",1)</f>
        <v>1</v>
      </c>
      <c r="V160" s="6">
        <f t="shared" ref="V160" si="493">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117"/>
      <c r="CM160" s="60"/>
      <c r="CN160" s="46"/>
      <c r="CO160" s="88"/>
    </row>
    <row r="161" spans="2:93" s="39" customFormat="1" ht="8.5" customHeight="1" thickBot="1" x14ac:dyDescent="0.4">
      <c r="B161" s="102"/>
      <c r="C161" s="328"/>
      <c r="D161" s="107"/>
      <c r="E161" s="103"/>
      <c r="F161" s="115"/>
      <c r="G161" s="116"/>
      <c r="I161" s="95"/>
      <c r="K161" s="96"/>
      <c r="L161" s="93"/>
      <c r="M161" s="93"/>
      <c r="N161" s="93"/>
      <c r="O161" s="94"/>
      <c r="Q161" s="112"/>
      <c r="R161" s="113"/>
      <c r="T161" s="110">
        <f t="shared" ref="T161" si="494">IF(U159="","",1)</f>
        <v>1</v>
      </c>
      <c r="U161" s="93">
        <f t="shared" ref="U161" si="495">IF(U159="","",1)</f>
        <v>1</v>
      </c>
      <c r="V161" s="109">
        <f t="shared" ref="V161" si="496">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6"/>
      <c r="CL161" s="118"/>
      <c r="CM161" s="158"/>
      <c r="CN161" s="97"/>
      <c r="CO161" s="105"/>
    </row>
    <row r="162" spans="2:93" ht="8.5" customHeight="1" thickTop="1" x14ac:dyDescent="0.35">
      <c r="B162" s="71"/>
      <c r="C162" s="327"/>
      <c r="D162" s="47"/>
      <c r="E162" s="60"/>
      <c r="G162" s="46"/>
      <c r="I162" s="61"/>
      <c r="K162" s="45"/>
      <c r="L162" s="1"/>
      <c r="M162" s="1"/>
      <c r="N162" s="1"/>
      <c r="O162" s="46"/>
      <c r="P162" s="1"/>
      <c r="Q162" s="56"/>
      <c r="R162" s="57"/>
      <c r="T162" s="5">
        <f t="shared" ref="T162" si="497">IF(U163="","",1)</f>
        <v>1</v>
      </c>
      <c r="U162" s="1">
        <f t="shared" ref="U162" si="498">IF(U163="","",1)</f>
        <v>1</v>
      </c>
      <c r="V162" s="6">
        <f t="shared" ref="V162" si="499">IF(U163="","",1)</f>
        <v>1</v>
      </c>
      <c r="X162" s="60"/>
      <c r="Y162" s="46"/>
      <c r="Z162" s="76"/>
      <c r="AB162" s="82"/>
      <c r="AC162" s="45"/>
      <c r="AD162" s="134"/>
      <c r="AF162" s="135"/>
      <c r="AG162" s="136"/>
      <c r="AH162" s="136"/>
      <c r="AI162" s="137"/>
      <c r="AJ162" s="138"/>
      <c r="AL162" s="143"/>
      <c r="AM162" s="137"/>
      <c r="AN162" s="137"/>
      <c r="AO162" s="137"/>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5"/>
      <c r="CL162" s="117"/>
      <c r="CM162" s="134"/>
      <c r="CN162" s="46"/>
      <c r="CO162" s="88"/>
    </row>
    <row r="163" spans="2:93" x14ac:dyDescent="0.35">
      <c r="B163" s="71"/>
      <c r="C163" s="327">
        <f t="shared" ref="C163:D163" si="500">IF(AC163="Athlete Name","",AC163)</f>
        <v>37</v>
      </c>
      <c r="D163" s="47" t="str">
        <f t="shared" si="500"/>
        <v>Emme Walrath</v>
      </c>
      <c r="E163" s="60"/>
      <c r="F163" s="3">
        <f>IF(COUNT(AL163:CK163)=0,"", COUNT(AL163:CK163))</f>
        <v>9</v>
      </c>
      <c r="G163" s="46">
        <f t="shared" ref="G163" si="501">_xlfn.IFS(F163="","",F163=1,1,F163=2,2,F163=3,3,F163=4,4,F163=5,5,F163&gt;5,5)</f>
        <v>5</v>
      </c>
      <c r="I163" s="61"/>
      <c r="J163" s="108" t="s">
        <v>7</v>
      </c>
      <c r="K163" s="45">
        <f>IFERROR(LARGE((AL163:CK163),1),"")</f>
        <v>587</v>
      </c>
      <c r="L163" s="1">
        <f>IFERROR(LARGE((AL163:CK163),2),"")</f>
        <v>582</v>
      </c>
      <c r="M163" s="1">
        <f>IFERROR(LARGE((AL163:CK163),3),"")</f>
        <v>581</v>
      </c>
      <c r="N163" s="1">
        <f>IFERROR(LARGE((AL163:CK163),4),"")</f>
        <v>581</v>
      </c>
      <c r="O163" s="46">
        <f>IFERROR(LARGE((AL163:CK163),5),"")</f>
        <v>581</v>
      </c>
      <c r="P163" s="1"/>
      <c r="Q163" s="56">
        <f t="shared" ref="Q163" si="502">IFERROR(AVERAGEIF(K163:O163,"&gt;0"),"")</f>
        <v>582.4</v>
      </c>
      <c r="R163" s="57" t="str">
        <f t="shared" ref="R163" si="503">IF(SUM(AF164:AJ164,K164:O164)=0,"",SUM(AF164:AJ164,K164:O164))</f>
        <v/>
      </c>
      <c r="T163" s="5">
        <f t="shared" ref="T163" si="504">IF(U163="","",1)</f>
        <v>1</v>
      </c>
      <c r="U163" s="4">
        <f t="shared" ref="U163" si="505">IF(SUM(Q163:R163)=0,"",SUM(Q163:R163))</f>
        <v>582.4</v>
      </c>
      <c r="V163" s="6">
        <f t="shared" ref="V163" si="506">IF(U163="","",1)</f>
        <v>1</v>
      </c>
      <c r="X163" s="60" t="str">
        <f t="shared" ref="X163" si="507">IF(AD163="Athlete Name","",AD163)</f>
        <v>Emme Walrath</v>
      </c>
      <c r="Y163" s="46"/>
      <c r="Z163" s="76"/>
      <c r="AB163" s="82"/>
      <c r="AC163" s="45">
        <v>37</v>
      </c>
      <c r="AD163" s="60" t="s">
        <v>162</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v>581</v>
      </c>
      <c r="AZ163" s="62">
        <v>581</v>
      </c>
      <c r="BA163" s="62" t="s">
        <v>7</v>
      </c>
      <c r="BB163" s="62">
        <v>575</v>
      </c>
      <c r="BC163" s="62">
        <v>575</v>
      </c>
      <c r="BD163" s="62">
        <v>582</v>
      </c>
      <c r="BE163" s="62">
        <v>581</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570</v>
      </c>
      <c r="BY163" s="62">
        <v>581</v>
      </c>
      <c r="BZ163" s="62" t="s">
        <v>7</v>
      </c>
      <c r="CA163" s="62" t="s">
        <v>7</v>
      </c>
      <c r="CB163" s="62" t="s">
        <v>7</v>
      </c>
      <c r="CC163" s="62">
        <v>587</v>
      </c>
      <c r="CD163" s="62" t="s">
        <v>7</v>
      </c>
      <c r="CE163" s="62" t="s">
        <v>7</v>
      </c>
      <c r="CF163" s="62" t="s">
        <v>7</v>
      </c>
      <c r="CG163" s="62" t="s">
        <v>7</v>
      </c>
      <c r="CH163" s="62" t="s">
        <v>7</v>
      </c>
      <c r="CI163" s="62" t="s">
        <v>7</v>
      </c>
      <c r="CJ163" s="62" t="s">
        <v>7</v>
      </c>
      <c r="CK163" s="62" t="s">
        <v>7</v>
      </c>
      <c r="CL163" s="117"/>
      <c r="CM163" s="60" t="str">
        <f>IF(AD163="Athlete Name","",AD163)</f>
        <v>Emme Walrath</v>
      </c>
      <c r="CN163" s="46">
        <v>38</v>
      </c>
      <c r="CO163" s="88"/>
    </row>
    <row r="164" spans="2:93" x14ac:dyDescent="0.35">
      <c r="B164" s="71"/>
      <c r="C164" s="327"/>
      <c r="D164" s="47"/>
      <c r="E164" s="60"/>
      <c r="G164" s="46"/>
      <c r="I164" s="61" t="str">
        <f>IF(SUM(AF164:AJ164)=0,"",SUM(AF164:AJ164))</f>
        <v/>
      </c>
      <c r="J164" s="108" t="s">
        <v>12</v>
      </c>
      <c r="K164" s="45" t="str">
        <f>IFERROR(LARGE((AL164:CK164),1),"")</f>
        <v/>
      </c>
      <c r="L164" s="1" t="str">
        <f>IFERROR(LARGE((AL164:CK164),2),"")</f>
        <v/>
      </c>
      <c r="M164" s="1" t="str">
        <f>IFERROR(LARGE((AL164:CK164),3),"")</f>
        <v/>
      </c>
      <c r="N164" s="1" t="str">
        <f>IFERROR(LARGE((AL164:CK164),4),"")</f>
        <v/>
      </c>
      <c r="O164" s="46" t="str">
        <f>IFERROR(LARGE((AL164:CK164),5),"")</f>
        <v/>
      </c>
      <c r="P164" s="1"/>
      <c r="Q164" s="56"/>
      <c r="R164" s="57"/>
      <c r="T164" s="5">
        <f t="shared" ref="T164" si="508">IF(U163="","",1)</f>
        <v>1</v>
      </c>
      <c r="U164" s="126">
        <f t="shared" ref="U164" si="509">IF(U163="","",1)</f>
        <v>1</v>
      </c>
      <c r="V164" s="6">
        <f t="shared" ref="V164" si="510">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117"/>
      <c r="CM164" s="60"/>
      <c r="CN164" s="46"/>
      <c r="CO164" s="88"/>
    </row>
    <row r="165" spans="2:93" s="39" customFormat="1" ht="8.5" customHeight="1" thickBot="1" x14ac:dyDescent="0.4">
      <c r="B165" s="102"/>
      <c r="C165" s="328"/>
      <c r="D165" s="107"/>
      <c r="E165" s="103"/>
      <c r="F165" s="115"/>
      <c r="G165" s="116"/>
      <c r="I165" s="95"/>
      <c r="K165" s="96"/>
      <c r="L165" s="93"/>
      <c r="M165" s="93"/>
      <c r="N165" s="93"/>
      <c r="O165" s="94"/>
      <c r="Q165" s="112"/>
      <c r="R165" s="113"/>
      <c r="T165" s="110">
        <f t="shared" ref="T165" si="511">IF(U163="","",1)</f>
        <v>1</v>
      </c>
      <c r="U165" s="93">
        <f t="shared" ref="U165" si="512">IF(U163="","",1)</f>
        <v>1</v>
      </c>
      <c r="V165" s="109">
        <f t="shared" ref="V165" si="513">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2"/>
      <c r="CL165" s="118"/>
      <c r="CM165" s="146"/>
      <c r="CN165" s="97"/>
      <c r="CO165" s="105"/>
    </row>
    <row r="166" spans="2:93" ht="8.5" customHeight="1" thickTop="1" x14ac:dyDescent="0.35">
      <c r="B166" s="71"/>
      <c r="C166" s="327"/>
      <c r="D166" s="47"/>
      <c r="E166" s="60"/>
      <c r="G166" s="46"/>
      <c r="I166" s="61"/>
      <c r="K166" s="45"/>
      <c r="L166" s="1"/>
      <c r="M166" s="1"/>
      <c r="N166" s="1"/>
      <c r="O166" s="46"/>
      <c r="P166" s="1"/>
      <c r="Q166" s="56"/>
      <c r="R166" s="57"/>
      <c r="T166" s="5">
        <f t="shared" ref="T166" si="514">IF(U167="","",1)</f>
        <v>1</v>
      </c>
      <c r="U166" s="1">
        <f t="shared" ref="U166" si="515">IF(U167="","",1)</f>
        <v>1</v>
      </c>
      <c r="V166" s="6">
        <f t="shared" ref="V166" si="516">IF(U167="","",1)</f>
        <v>1</v>
      </c>
      <c r="X166" s="60"/>
      <c r="Y166" s="46"/>
      <c r="Z166" s="76"/>
      <c r="AB166" s="82"/>
      <c r="AC166" s="45"/>
      <c r="AD166" s="149"/>
      <c r="AF166" s="150"/>
      <c r="AG166" s="151"/>
      <c r="AH166" s="151"/>
      <c r="AI166" s="151"/>
      <c r="AJ166" s="152"/>
      <c r="AL166" s="150"/>
      <c r="AM166" s="151"/>
      <c r="AN166" s="151"/>
      <c r="AO166" s="151"/>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2"/>
      <c r="CL166" s="117"/>
      <c r="CM166" s="149"/>
      <c r="CN166" s="46"/>
      <c r="CO166" s="88"/>
    </row>
    <row r="167" spans="2:93" x14ac:dyDescent="0.35">
      <c r="B167" s="71"/>
      <c r="C167" s="327">
        <f t="shared" ref="C167:D167" si="517">IF(AC167="Athlete Name","",AC167)</f>
        <v>38</v>
      </c>
      <c r="D167" s="47" t="str">
        <f t="shared" si="517"/>
        <v>Charlotte Mick</v>
      </c>
      <c r="E167" s="60"/>
      <c r="F167" s="3">
        <f>IF(COUNT(AL167:CK167)=0,"", COUNT(AL167:CK167))</f>
        <v>9</v>
      </c>
      <c r="G167" s="46">
        <f t="shared" ref="G167" si="518">_xlfn.IFS(F167="","",F167=1,1,F167=2,2,F167=3,3,F167=4,4,F167=5,5,F167&gt;5,5)</f>
        <v>5</v>
      </c>
      <c r="I167" s="61"/>
      <c r="J167" s="108" t="s">
        <v>7</v>
      </c>
      <c r="K167" s="45">
        <f>IFERROR(LARGE((AL167:CK167),1),"")</f>
        <v>581</v>
      </c>
      <c r="L167" s="1">
        <f>IFERROR(LARGE((AL167:CK167),2),"")</f>
        <v>580</v>
      </c>
      <c r="M167" s="1">
        <f>IFERROR(LARGE((AL167:CK167),3),"")</f>
        <v>576</v>
      </c>
      <c r="N167" s="1">
        <f>IFERROR(LARGE((AL167:CK167),4),"")</f>
        <v>572</v>
      </c>
      <c r="O167" s="46">
        <f>IFERROR(LARGE((AL167:CK167),5),"")</f>
        <v>569</v>
      </c>
      <c r="P167" s="1"/>
      <c r="Q167" s="56">
        <f t="shared" ref="Q167" si="519">IFERROR(AVERAGEIF(K167:O167,"&gt;0"),"")</f>
        <v>575.6</v>
      </c>
      <c r="R167" s="57" t="str">
        <f t="shared" ref="R167" si="520">IF(SUM(AF168:AJ168,K168:O168)=0,"",SUM(AF168:AJ168,K168:O168))</f>
        <v/>
      </c>
      <c r="T167" s="5">
        <f t="shared" ref="T167" si="521">IF(U167="","",1)</f>
        <v>1</v>
      </c>
      <c r="U167" s="4">
        <f t="shared" ref="U167" si="522">IF(SUM(Q167:R167)=0,"",SUM(Q167:R167))</f>
        <v>575.6</v>
      </c>
      <c r="V167" s="6">
        <f t="shared" ref="V167" si="523">IF(U167="","",1)</f>
        <v>1</v>
      </c>
      <c r="X167" s="60" t="str">
        <f t="shared" ref="X167" si="524">IF(AD167="Athlete Name","",AD167)</f>
        <v>Charlotte Mick</v>
      </c>
      <c r="Y167" s="46"/>
      <c r="Z167" s="76"/>
      <c r="AB167" s="82"/>
      <c r="AC167" s="45">
        <v>38</v>
      </c>
      <c r="AD167" s="60" t="s">
        <v>222</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v>581</v>
      </c>
      <c r="AZ167" s="62">
        <v>580</v>
      </c>
      <c r="BA167" s="62" t="s">
        <v>7</v>
      </c>
      <c r="BB167" s="62" t="s">
        <v>7</v>
      </c>
      <c r="BC167" s="62" t="s">
        <v>7</v>
      </c>
      <c r="BD167" s="62" t="s">
        <v>7</v>
      </c>
      <c r="BE167" s="62" t="s">
        <v>7</v>
      </c>
      <c r="BF167" s="62" t="s">
        <v>7</v>
      </c>
      <c r="BG167" s="62" t="s">
        <v>7</v>
      </c>
      <c r="BH167" s="62" t="s">
        <v>7</v>
      </c>
      <c r="BI167" s="62">
        <v>569</v>
      </c>
      <c r="BJ167" s="62" t="s">
        <v>7</v>
      </c>
      <c r="BK167" s="62" t="s">
        <v>7</v>
      </c>
      <c r="BL167" s="62" t="s">
        <v>7</v>
      </c>
      <c r="BM167" s="62">
        <v>572</v>
      </c>
      <c r="BN167" s="62">
        <v>576</v>
      </c>
      <c r="BO167" s="62" t="s">
        <v>7</v>
      </c>
      <c r="BP167" s="62" t="s">
        <v>7</v>
      </c>
      <c r="BQ167" s="62">
        <v>556</v>
      </c>
      <c r="BR167" s="62">
        <v>565</v>
      </c>
      <c r="BS167" s="62" t="s">
        <v>7</v>
      </c>
      <c r="BT167" s="62" t="s">
        <v>7</v>
      </c>
      <c r="BU167" s="62" t="s">
        <v>7</v>
      </c>
      <c r="BV167" s="62" t="s">
        <v>7</v>
      </c>
      <c r="BW167" s="62" t="s">
        <v>7</v>
      </c>
      <c r="BX167" s="62">
        <v>563</v>
      </c>
      <c r="BY167" s="62">
        <v>566</v>
      </c>
      <c r="BZ167" s="62" t="s">
        <v>7</v>
      </c>
      <c r="CA167" s="62" t="s">
        <v>7</v>
      </c>
      <c r="CB167" s="62" t="s">
        <v>7</v>
      </c>
      <c r="CC167" s="62" t="s">
        <v>7</v>
      </c>
      <c r="CD167" s="62" t="s">
        <v>7</v>
      </c>
      <c r="CE167" s="62" t="s">
        <v>7</v>
      </c>
      <c r="CF167" s="62" t="s">
        <v>7</v>
      </c>
      <c r="CG167" s="62" t="s">
        <v>7</v>
      </c>
      <c r="CH167" s="62" t="s">
        <v>7</v>
      </c>
      <c r="CI167" s="62" t="s">
        <v>7</v>
      </c>
      <c r="CJ167" s="62" t="s">
        <v>7</v>
      </c>
      <c r="CK167" s="62" t="s">
        <v>7</v>
      </c>
      <c r="CL167" s="117"/>
      <c r="CM167" s="60" t="str">
        <f>IF(AD167="Athlete Name","",AD167)</f>
        <v>Charlotte Mick</v>
      </c>
      <c r="CN167" s="46">
        <v>39</v>
      </c>
      <c r="CO167" s="88"/>
    </row>
    <row r="168" spans="2:93" x14ac:dyDescent="0.35">
      <c r="B168" s="71"/>
      <c r="C168" s="327"/>
      <c r="D168" s="47"/>
      <c r="E168" s="60"/>
      <c r="G168" s="46"/>
      <c r="I168" s="61" t="str">
        <f>IF(SUM(AF168:AJ168)=0,"",SUM(AF168:AJ168))</f>
        <v/>
      </c>
      <c r="J168" s="108" t="s">
        <v>12</v>
      </c>
      <c r="K168" s="45" t="str">
        <f>IFERROR(LARGE((AL168:CK168),1),"")</f>
        <v/>
      </c>
      <c r="L168" s="1" t="str">
        <f>IFERROR(LARGE((AL168:CK168),2),"")</f>
        <v/>
      </c>
      <c r="M168" s="1" t="str">
        <f>IFERROR(LARGE((AL168:CK168),3),"")</f>
        <v/>
      </c>
      <c r="N168" s="1" t="str">
        <f>IFERROR(LARGE((AL168:CK168),4),"")</f>
        <v/>
      </c>
      <c r="O168" s="46" t="str">
        <f>IFERROR(LARGE((AL168:CK168),5),"")</f>
        <v/>
      </c>
      <c r="P168" s="1"/>
      <c r="Q168" s="56"/>
      <c r="R168" s="57"/>
      <c r="T168" s="5">
        <f t="shared" ref="T168" si="525">IF(U167="","",1)</f>
        <v>1</v>
      </c>
      <c r="U168" s="126">
        <f t="shared" ref="U168" si="526">IF(U167="","",1)</f>
        <v>1</v>
      </c>
      <c r="V168" s="6">
        <f t="shared" ref="V168" si="527">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117"/>
      <c r="CM168" s="60"/>
      <c r="CN168" s="46"/>
      <c r="CO168" s="88"/>
    </row>
    <row r="169" spans="2:93" s="39" customFormat="1" ht="8.5" customHeight="1" thickBot="1" x14ac:dyDescent="0.4">
      <c r="B169" s="102"/>
      <c r="C169" s="328"/>
      <c r="D169" s="107"/>
      <c r="E169" s="103"/>
      <c r="F169" s="115"/>
      <c r="G169" s="116"/>
      <c r="I169" s="95"/>
      <c r="K169" s="96"/>
      <c r="L169" s="93"/>
      <c r="M169" s="93"/>
      <c r="N169" s="93"/>
      <c r="O169" s="94"/>
      <c r="Q169" s="112"/>
      <c r="R169" s="113"/>
      <c r="T169" s="110">
        <f t="shared" ref="T169" si="528">IF(U167="","",1)</f>
        <v>1</v>
      </c>
      <c r="U169" s="93">
        <f t="shared" ref="U169" si="529">IF(U167="","",1)</f>
        <v>1</v>
      </c>
      <c r="V169" s="109">
        <f t="shared" ref="V169" si="530">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6"/>
      <c r="CL169" s="118"/>
      <c r="CM169" s="158"/>
      <c r="CN169" s="97"/>
      <c r="CO169" s="105"/>
    </row>
    <row r="170" spans="2:93" ht="8.5" customHeight="1" thickTop="1" x14ac:dyDescent="0.35">
      <c r="B170" s="71"/>
      <c r="C170" s="327"/>
      <c r="D170" s="47"/>
      <c r="E170" s="60"/>
      <c r="G170" s="46"/>
      <c r="I170" s="61"/>
      <c r="K170" s="45"/>
      <c r="L170" s="1"/>
      <c r="M170" s="1"/>
      <c r="N170" s="1"/>
      <c r="O170" s="46"/>
      <c r="P170" s="1"/>
      <c r="Q170" s="56"/>
      <c r="R170" s="57"/>
      <c r="T170" s="5">
        <f t="shared" ref="T170" si="531">IF(U171="","",1)</f>
        <v>1</v>
      </c>
      <c r="U170" s="1">
        <f t="shared" ref="U170" si="532">IF(U171="","",1)</f>
        <v>1</v>
      </c>
      <c r="V170" s="6">
        <f t="shared" ref="V170" si="533">IF(U171="","",1)</f>
        <v>1</v>
      </c>
      <c r="X170" s="60"/>
      <c r="Y170" s="46"/>
      <c r="Z170" s="76"/>
      <c r="AB170" s="82"/>
      <c r="AC170" s="45"/>
      <c r="AD170" s="134"/>
      <c r="AF170" s="135"/>
      <c r="AG170" s="136"/>
      <c r="AH170" s="136"/>
      <c r="AI170" s="137"/>
      <c r="AJ170" s="138"/>
      <c r="AL170" s="143"/>
      <c r="AM170" s="137"/>
      <c r="AN170" s="137"/>
      <c r="AO170" s="137"/>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5"/>
      <c r="CL170" s="117"/>
      <c r="CM170" s="134"/>
      <c r="CN170" s="46"/>
      <c r="CO170" s="88"/>
    </row>
    <row r="171" spans="2:93" x14ac:dyDescent="0.35">
      <c r="B171" s="71"/>
      <c r="C171" s="327">
        <f t="shared" ref="C171:D171" si="534">IF(AC171="Athlete Name","",AC171)</f>
        <v>39</v>
      </c>
      <c r="D171" s="47" t="str">
        <f t="shared" si="534"/>
        <v>Elysa Walter</v>
      </c>
      <c r="E171" s="60"/>
      <c r="F171" s="3">
        <f>IF(COUNT(AL171:CK171)=0,"", COUNT(AL171:CK171))</f>
        <v>1</v>
      </c>
      <c r="G171" s="46">
        <f t="shared" ref="G171" si="535">_xlfn.IFS(F171="","",F171=1,1,F171=2,2,F171=3,3,F171=4,4,F171=5,5,F171&gt;5,5)</f>
        <v>1</v>
      </c>
      <c r="I171" s="61"/>
      <c r="J171" s="108" t="s">
        <v>7</v>
      </c>
      <c r="K171" s="45">
        <f>IFERROR(LARGE((AL171:CK171),1),"")</f>
        <v>584</v>
      </c>
      <c r="L171" s="1" t="str">
        <f>IFERROR(LARGE((AL171:CK171),2),"")</f>
        <v/>
      </c>
      <c r="M171" s="1" t="str">
        <f>IFERROR(LARGE((AL171:CK171),3),"")</f>
        <v/>
      </c>
      <c r="N171" s="1" t="str">
        <f>IFERROR(LARGE((AL171:CK171),4),"")</f>
        <v/>
      </c>
      <c r="O171" s="46" t="str">
        <f>IFERROR(LARGE((AL171:CK171),5),"")</f>
        <v/>
      </c>
      <c r="P171" s="1"/>
      <c r="Q171" s="56">
        <f t="shared" ref="Q171" si="536">IFERROR(AVERAGEIF(K171:O171,"&gt;0"),"")</f>
        <v>584</v>
      </c>
      <c r="R171" s="57" t="str">
        <f t="shared" ref="R171" si="537">IF(SUM(AF172:AJ172,K172:O172)=0,"",SUM(AF172:AJ172,K172:O172))</f>
        <v/>
      </c>
      <c r="T171" s="5">
        <f t="shared" ref="T171" si="538">IF(U171="","",1)</f>
        <v>1</v>
      </c>
      <c r="U171" s="4">
        <f t="shared" ref="U171" si="539">IF(SUM(Q171:R171)=0,"",SUM(Q171:R171))</f>
        <v>584</v>
      </c>
      <c r="V171" s="6">
        <f t="shared" ref="V171" si="540">IF(U171="","",1)</f>
        <v>1</v>
      </c>
      <c r="X171" s="60" t="str">
        <f t="shared" ref="X171" si="541">IF(AD171="Athlete Name","",AD171)</f>
        <v>Elysa Walter</v>
      </c>
      <c r="Y171" s="46"/>
      <c r="Z171" s="76"/>
      <c r="AB171" s="82"/>
      <c r="AC171" s="45">
        <v>39</v>
      </c>
      <c r="AD171" s="60" t="s">
        <v>243</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v>584</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117"/>
      <c r="CM171" s="60" t="str">
        <f>IF(AD171="Athlete Name","",AD171)</f>
        <v>Elysa Walter</v>
      </c>
      <c r="CN171" s="46">
        <v>40</v>
      </c>
      <c r="CO171" s="88"/>
    </row>
    <row r="172" spans="2:93" x14ac:dyDescent="0.35">
      <c r="B172" s="71"/>
      <c r="C172" s="327"/>
      <c r="D172" s="47"/>
      <c r="E172" s="60"/>
      <c r="G172" s="46"/>
      <c r="I172" s="61" t="str">
        <f>IF(SUM(AF172:AJ172)=0,"",SUM(AF172:AJ172))</f>
        <v/>
      </c>
      <c r="J172" s="108" t="s">
        <v>12</v>
      </c>
      <c r="K172" s="45" t="str">
        <f>IFERROR(LARGE((AL172:CK172),1),"")</f>
        <v/>
      </c>
      <c r="L172" s="1" t="str">
        <f>IFERROR(LARGE((AL172:CK172),2),"")</f>
        <v/>
      </c>
      <c r="M172" s="1" t="str">
        <f>IFERROR(LARGE((AL172:CK172),3),"")</f>
        <v/>
      </c>
      <c r="N172" s="1" t="str">
        <f>IFERROR(LARGE((AL172:CK172),4),"")</f>
        <v/>
      </c>
      <c r="O172" s="46" t="str">
        <f>IFERROR(LARGE((AL172:CK172),5),"")</f>
        <v/>
      </c>
      <c r="P172" s="1"/>
      <c r="Q172" s="56"/>
      <c r="R172" s="57"/>
      <c r="T172" s="5">
        <f t="shared" ref="T172" si="542">IF(U171="","",1)</f>
        <v>1</v>
      </c>
      <c r="U172" s="126">
        <f t="shared" ref="U172" si="543">IF(U171="","",1)</f>
        <v>1</v>
      </c>
      <c r="V172" s="6">
        <f t="shared" ref="V172" si="544">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117"/>
      <c r="CM172" s="60"/>
      <c r="CN172" s="46"/>
      <c r="CO172" s="88"/>
    </row>
    <row r="173" spans="2:93" s="39" customFormat="1" ht="8.5" customHeight="1" thickBot="1" x14ac:dyDescent="0.4">
      <c r="B173" s="102"/>
      <c r="C173" s="328"/>
      <c r="D173" s="107"/>
      <c r="E173" s="103"/>
      <c r="F173" s="115"/>
      <c r="G173" s="116"/>
      <c r="I173" s="95"/>
      <c r="K173" s="96"/>
      <c r="L173" s="93"/>
      <c r="M173" s="93"/>
      <c r="N173" s="93"/>
      <c r="O173" s="94"/>
      <c r="Q173" s="112"/>
      <c r="R173" s="113"/>
      <c r="T173" s="110">
        <f t="shared" ref="T173" si="545">IF(U171="","",1)</f>
        <v>1</v>
      </c>
      <c r="U173" s="93">
        <f t="shared" ref="U173" si="546">IF(U171="","",1)</f>
        <v>1</v>
      </c>
      <c r="V173" s="109">
        <f t="shared" ref="V173" si="547">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2"/>
      <c r="CL173" s="118"/>
      <c r="CM173" s="146"/>
      <c r="CN173" s="97"/>
      <c r="CO173" s="105"/>
    </row>
    <row r="174" spans="2:93" ht="8.5" customHeight="1" thickTop="1" x14ac:dyDescent="0.35">
      <c r="B174" s="71"/>
      <c r="C174" s="327"/>
      <c r="D174" s="47"/>
      <c r="E174" s="60"/>
      <c r="G174" s="46"/>
      <c r="I174" s="61"/>
      <c r="K174" s="45"/>
      <c r="L174" s="1"/>
      <c r="M174" s="1"/>
      <c r="N174" s="1"/>
      <c r="O174" s="46"/>
      <c r="P174" s="1"/>
      <c r="Q174" s="56"/>
      <c r="R174" s="57"/>
      <c r="T174" s="5">
        <f t="shared" ref="T174" si="548">IF(U175="","",1)</f>
        <v>1</v>
      </c>
      <c r="U174" s="1">
        <f t="shared" ref="U174" si="549">IF(U175="","",1)</f>
        <v>1</v>
      </c>
      <c r="V174" s="6">
        <f t="shared" ref="V174" si="550">IF(U175="","",1)</f>
        <v>1</v>
      </c>
      <c r="X174" s="60"/>
      <c r="Y174" s="46"/>
      <c r="Z174" s="76"/>
      <c r="AB174" s="82"/>
      <c r="AC174" s="45"/>
      <c r="AD174" s="149"/>
      <c r="AF174" s="150"/>
      <c r="AG174" s="151"/>
      <c r="AH174" s="151"/>
      <c r="AI174" s="151"/>
      <c r="AJ174" s="152"/>
      <c r="AL174" s="150"/>
      <c r="AM174" s="151"/>
      <c r="AN174" s="151"/>
      <c r="AO174" s="151"/>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2"/>
      <c r="CL174" s="117"/>
      <c r="CM174" s="149"/>
      <c r="CN174" s="46"/>
      <c r="CO174" s="88"/>
    </row>
    <row r="175" spans="2:93" x14ac:dyDescent="0.35">
      <c r="B175" s="71"/>
      <c r="C175" s="327">
        <f t="shared" ref="C175:D175" si="551">IF(AC175="Athlete Name","",AC175)</f>
        <v>40</v>
      </c>
      <c r="D175" s="47" t="str">
        <f t="shared" si="551"/>
        <v>Regan Diamond</v>
      </c>
      <c r="E175" s="60"/>
      <c r="F175" s="3">
        <f>IF(COUNT(AL175:CK175)=0,"", COUNT(AL175:CK175))</f>
        <v>3</v>
      </c>
      <c r="G175" s="46">
        <f t="shared" ref="G175" si="552">_xlfn.IFS(F175="","",F175=1,1,F175=2,2,F175=3,3,F175=4,4,F175=5,5,F175&gt;5,5)</f>
        <v>3</v>
      </c>
      <c r="I175" s="61"/>
      <c r="J175" s="108" t="s">
        <v>7</v>
      </c>
      <c r="K175" s="45">
        <f>IFERROR(LARGE((AL175:CK175),1),"")</f>
        <v>586</v>
      </c>
      <c r="L175" s="1">
        <f>IFERROR(LARGE((AL175:CK175),2),"")</f>
        <v>581</v>
      </c>
      <c r="M175" s="1">
        <f>IFERROR(LARGE((AL175:CK175),3),"")</f>
        <v>575</v>
      </c>
      <c r="N175" s="1" t="str">
        <f>IFERROR(LARGE((AL175:CK175),4),"")</f>
        <v/>
      </c>
      <c r="O175" s="46" t="str">
        <f>IFERROR(LARGE((AL175:CK175),5),"")</f>
        <v/>
      </c>
      <c r="P175" s="1"/>
      <c r="Q175" s="56">
        <f t="shared" ref="Q175" si="553">IFERROR(AVERAGEIF(K175:O175,"&gt;0"),"")</f>
        <v>580.66666666666663</v>
      </c>
      <c r="R175" s="57" t="str">
        <f t="shared" ref="R175" si="554">IF(SUM(AF176:AJ176,K176:O176)=0,"",SUM(AF176:AJ176,K176:O176))</f>
        <v/>
      </c>
      <c r="T175" s="5">
        <f t="shared" ref="T175" si="555">IF(U175="","",1)</f>
        <v>1</v>
      </c>
      <c r="U175" s="4">
        <f t="shared" ref="U175" si="556">IF(SUM(Q175:R175)=0,"",SUM(Q175:R175))</f>
        <v>580.66666666666663</v>
      </c>
      <c r="V175" s="6">
        <f t="shared" ref="V175" si="557">IF(U175="","",1)</f>
        <v>1</v>
      </c>
      <c r="X175" s="60" t="str">
        <f t="shared" ref="X175" si="558">IF(AD175="Athlete Name","",AD175)</f>
        <v>Regan Diamond</v>
      </c>
      <c r="Y175" s="46"/>
      <c r="Z175" s="76"/>
      <c r="AB175" s="82"/>
      <c r="AC175" s="45">
        <v>40</v>
      </c>
      <c r="AD175" s="60" t="s">
        <v>260</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v>586</v>
      </c>
      <c r="AZ175" s="62">
        <v>575</v>
      </c>
      <c r="BA175" s="62" t="s">
        <v>7</v>
      </c>
      <c r="BB175" s="62" t="s">
        <v>7</v>
      </c>
      <c r="BC175" s="62" t="s">
        <v>7</v>
      </c>
      <c r="BD175" s="62" t="s">
        <v>7</v>
      </c>
      <c r="BE175" s="62" t="s">
        <v>7</v>
      </c>
      <c r="BF175" s="62" t="s">
        <v>7</v>
      </c>
      <c r="BG175" s="62" t="s">
        <v>7</v>
      </c>
      <c r="BH175" s="62" t="s">
        <v>7</v>
      </c>
      <c r="BI175" s="62">
        <v>581</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117"/>
      <c r="CM175" s="60" t="str">
        <f>IF(AD175="Athlete Name","",AD175)</f>
        <v>Regan Diamond</v>
      </c>
      <c r="CN175" s="46">
        <v>41</v>
      </c>
      <c r="CO175" s="88"/>
    </row>
    <row r="176" spans="2:93" x14ac:dyDescent="0.35">
      <c r="B176" s="71"/>
      <c r="C176" s="327"/>
      <c r="D176" s="47"/>
      <c r="E176" s="60"/>
      <c r="G176" s="46"/>
      <c r="I176" s="61" t="str">
        <f>IF(SUM(AF176:AJ176)=0,"",SUM(AF176:AJ176))</f>
        <v/>
      </c>
      <c r="J176" s="108" t="s">
        <v>12</v>
      </c>
      <c r="K176" s="45" t="str">
        <f>IFERROR(LARGE((AL176:CK176),1),"")</f>
        <v/>
      </c>
      <c r="L176" s="1" t="str">
        <f>IFERROR(LARGE((AL176:CK176),2),"")</f>
        <v/>
      </c>
      <c r="M176" s="1" t="str">
        <f>IFERROR(LARGE((AL176:CK176),3),"")</f>
        <v/>
      </c>
      <c r="N176" s="1" t="str">
        <f>IFERROR(LARGE((AL176:CK176),4),"")</f>
        <v/>
      </c>
      <c r="O176" s="46" t="str">
        <f>IFERROR(LARGE((AL176:CK176),5),"")</f>
        <v/>
      </c>
      <c r="P176" s="1"/>
      <c r="Q176" s="56"/>
      <c r="R176" s="57"/>
      <c r="T176" s="5">
        <f t="shared" ref="T176" si="559">IF(U175="","",1)</f>
        <v>1</v>
      </c>
      <c r="U176" s="126">
        <f t="shared" ref="U176" si="560">IF(U175="","",1)</f>
        <v>1</v>
      </c>
      <c r="V176" s="6">
        <f t="shared" ref="V176" si="561">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117"/>
      <c r="CM176" s="60"/>
      <c r="CN176" s="46"/>
      <c r="CO176" s="88"/>
    </row>
    <row r="177" spans="2:93" s="39" customFormat="1" ht="8.5" customHeight="1" thickBot="1" x14ac:dyDescent="0.4">
      <c r="B177" s="102"/>
      <c r="C177" s="328"/>
      <c r="D177" s="107"/>
      <c r="E177" s="103"/>
      <c r="F177" s="115"/>
      <c r="G177" s="116"/>
      <c r="I177" s="95"/>
      <c r="K177" s="96"/>
      <c r="L177" s="93"/>
      <c r="M177" s="93"/>
      <c r="N177" s="93"/>
      <c r="O177" s="94"/>
      <c r="Q177" s="112"/>
      <c r="R177" s="113"/>
      <c r="T177" s="110">
        <f t="shared" ref="T177" si="562">IF(U175="","",1)</f>
        <v>1</v>
      </c>
      <c r="U177" s="93">
        <f t="shared" ref="U177" si="563">IF(U175="","",1)</f>
        <v>1</v>
      </c>
      <c r="V177" s="109">
        <f t="shared" ref="V177" si="564">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6"/>
      <c r="CL177" s="118"/>
      <c r="CM177" s="107"/>
      <c r="CN177" s="97"/>
      <c r="CO177" s="105"/>
    </row>
    <row r="178" spans="2:93" ht="8.5" customHeight="1" thickTop="1" x14ac:dyDescent="0.35">
      <c r="B178" s="71"/>
      <c r="C178" s="327"/>
      <c r="D178" s="47"/>
      <c r="E178" s="60"/>
      <c r="G178" s="46"/>
      <c r="I178" s="61"/>
      <c r="K178" s="45"/>
      <c r="L178" s="1"/>
      <c r="M178" s="1"/>
      <c r="N178" s="1"/>
      <c r="O178" s="46"/>
      <c r="P178" s="1"/>
      <c r="Q178" s="56"/>
      <c r="R178" s="57"/>
      <c r="T178" s="5">
        <f t="shared" ref="T178" si="565">IF(U179="","",1)</f>
        <v>1</v>
      </c>
      <c r="U178" s="1">
        <f t="shared" ref="U178" si="566">IF(U179="","",1)</f>
        <v>1</v>
      </c>
      <c r="V178" s="6">
        <f t="shared" ref="V178" si="567">IF(U179="","",1)</f>
        <v>1</v>
      </c>
      <c r="X178" s="60"/>
      <c r="Y178" s="46"/>
      <c r="Z178" s="76"/>
      <c r="AB178" s="82"/>
      <c r="AC178" s="45"/>
      <c r="AD178" s="134"/>
      <c r="AF178" s="135"/>
      <c r="AG178" s="136"/>
      <c r="AH178" s="136"/>
      <c r="AI178" s="137"/>
      <c r="AJ178" s="138"/>
      <c r="AL178" s="143"/>
      <c r="AM178" s="137"/>
      <c r="AN178" s="137"/>
      <c r="AO178" s="137"/>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5"/>
      <c r="CL178" s="117"/>
      <c r="CM178" s="134"/>
      <c r="CN178" s="46"/>
      <c r="CO178" s="88"/>
    </row>
    <row r="179" spans="2:93" x14ac:dyDescent="0.35">
      <c r="B179" s="71"/>
      <c r="C179" s="327">
        <f t="shared" ref="C179:D179" si="568">IF(AC179="Athlete Name","",AC179)</f>
        <v>41</v>
      </c>
      <c r="D179" s="47" t="str">
        <f t="shared" si="568"/>
        <v>Gabriela Zych</v>
      </c>
      <c r="E179" s="60"/>
      <c r="F179" s="3">
        <f>IF(COUNT(AL179:CK179)=0,"", COUNT(AL179:CK179))</f>
        <v>5</v>
      </c>
      <c r="G179" s="46">
        <f t="shared" ref="G179" si="569">_xlfn.IFS(F179="","",F179=1,1,F179=2,2,F179=3,3,F179=4,4,F179=5,5,F179&gt;5,5)</f>
        <v>5</v>
      </c>
      <c r="I179" s="61"/>
      <c r="J179" s="108" t="s">
        <v>7</v>
      </c>
      <c r="K179" s="45">
        <f>IFERROR(LARGE((AL179:CK179),1),"")</f>
        <v>587</v>
      </c>
      <c r="L179" s="1">
        <f>IFERROR(LARGE((AL179:CK179),2),"")</f>
        <v>584</v>
      </c>
      <c r="M179" s="1">
        <f>IFERROR(LARGE((AL179:CK179),3),"")</f>
        <v>581</v>
      </c>
      <c r="N179" s="1">
        <f>IFERROR(LARGE((AL179:CK179),4),"")</f>
        <v>580</v>
      </c>
      <c r="O179" s="46">
        <f>IFERROR(LARGE((AL179:CK179),5),"")</f>
        <v>579</v>
      </c>
      <c r="P179" s="1"/>
      <c r="Q179" s="56">
        <f t="shared" ref="Q179" si="570">IFERROR(AVERAGEIF(K179:O179,"&gt;0"),"")</f>
        <v>582.20000000000005</v>
      </c>
      <c r="R179" s="57" t="str">
        <f t="shared" ref="R179" si="571">IF(SUM(AF180:AJ180,K180:O180)=0,"",SUM(AF180:AJ180,K180:O180))</f>
        <v/>
      </c>
      <c r="T179" s="5">
        <f t="shared" ref="T179" si="572">IF(U179="","",1)</f>
        <v>1</v>
      </c>
      <c r="U179" s="4">
        <f t="shared" ref="U179" si="573">IF(SUM(Q179:R179)=0,"",SUM(Q179:R179))</f>
        <v>582.20000000000005</v>
      </c>
      <c r="V179" s="6">
        <f t="shared" ref="V179" si="574">IF(U179="","",1)</f>
        <v>1</v>
      </c>
      <c r="X179" s="60" t="str">
        <f t="shared" ref="X179" si="575">IF(AD179="Athlete Name","",AD179)</f>
        <v>Gabriela Zych</v>
      </c>
      <c r="Y179" s="46"/>
      <c r="Z179" s="76"/>
      <c r="AB179" s="82"/>
      <c r="AC179" s="45">
        <v>41</v>
      </c>
      <c r="AD179" s="60" t="s">
        <v>244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v>580</v>
      </c>
      <c r="AZ179" s="62">
        <v>581</v>
      </c>
      <c r="BA179" s="62" t="s">
        <v>7</v>
      </c>
      <c r="BB179" s="62" t="s">
        <v>7</v>
      </c>
      <c r="BC179" s="62" t="s">
        <v>7</v>
      </c>
      <c r="BD179" s="62" t="s">
        <v>7</v>
      </c>
      <c r="BE179" s="62" t="s">
        <v>7</v>
      </c>
      <c r="BF179" s="62" t="s">
        <v>7</v>
      </c>
      <c r="BG179" s="62" t="s">
        <v>7</v>
      </c>
      <c r="BH179" s="62" t="s">
        <v>7</v>
      </c>
      <c r="BI179" s="62" t="s">
        <v>7</v>
      </c>
      <c r="BJ179" s="62" t="s">
        <v>7</v>
      </c>
      <c r="BK179" s="62" t="s">
        <v>7</v>
      </c>
      <c r="BL179" s="62">
        <v>579</v>
      </c>
      <c r="BM179" s="62" t="s">
        <v>7</v>
      </c>
      <c r="BN179" s="62" t="s">
        <v>7</v>
      </c>
      <c r="BO179" s="62" t="s">
        <v>7</v>
      </c>
      <c r="BP179" s="62" t="s">
        <v>7</v>
      </c>
      <c r="BQ179" s="62" t="s">
        <v>7</v>
      </c>
      <c r="BR179" s="62" t="s">
        <v>7</v>
      </c>
      <c r="BS179" s="62" t="s">
        <v>7</v>
      </c>
      <c r="BT179" s="62" t="s">
        <v>7</v>
      </c>
      <c r="BU179" s="62" t="s">
        <v>7</v>
      </c>
      <c r="BV179" s="62" t="s">
        <v>7</v>
      </c>
      <c r="BW179" s="62" t="s">
        <v>7</v>
      </c>
      <c r="BX179" s="62">
        <v>584</v>
      </c>
      <c r="BY179" s="62">
        <v>587</v>
      </c>
      <c r="BZ179" s="62" t="s">
        <v>7</v>
      </c>
      <c r="CA179" s="62" t="s">
        <v>7</v>
      </c>
      <c r="CB179" s="62" t="s">
        <v>7</v>
      </c>
      <c r="CC179" s="62" t="s">
        <v>7</v>
      </c>
      <c r="CD179" s="62" t="s">
        <v>7</v>
      </c>
      <c r="CE179" s="62" t="s">
        <v>7</v>
      </c>
      <c r="CF179" s="62" t="s">
        <v>7</v>
      </c>
      <c r="CG179" s="62" t="s">
        <v>7</v>
      </c>
      <c r="CH179" s="62" t="s">
        <v>7</v>
      </c>
      <c r="CI179" s="62" t="s">
        <v>7</v>
      </c>
      <c r="CJ179" s="62" t="s">
        <v>7</v>
      </c>
      <c r="CK179" s="62" t="s">
        <v>7</v>
      </c>
      <c r="CL179" s="117"/>
      <c r="CM179" s="60" t="str">
        <f>IF(AD179="Athlete Name","",AD179)</f>
        <v>Gabriela Zych</v>
      </c>
      <c r="CN179" s="46">
        <v>42</v>
      </c>
      <c r="CO179" s="88"/>
    </row>
    <row r="180" spans="2:93" x14ac:dyDescent="0.35">
      <c r="B180" s="71"/>
      <c r="C180" s="327"/>
      <c r="D180" s="47"/>
      <c r="E180" s="60"/>
      <c r="F180" s="45"/>
      <c r="G180" s="46"/>
      <c r="I180" s="61" t="str">
        <f>IF(SUM(AF180:AJ180)=0,"",SUM(AF180:AJ180))</f>
        <v/>
      </c>
      <c r="J180" s="108" t="s">
        <v>12</v>
      </c>
      <c r="K180" s="45" t="str">
        <f>IFERROR(LARGE((AL180:CK180),1),"")</f>
        <v/>
      </c>
      <c r="L180" s="1" t="str">
        <f>IFERROR(LARGE((AL180:CK180),2),"")</f>
        <v/>
      </c>
      <c r="M180" s="1" t="str">
        <f>IFERROR(LARGE((AL180:CK180),3),"")</f>
        <v/>
      </c>
      <c r="N180" s="1" t="str">
        <f>IFERROR(LARGE((AL180:CK180),4),"")</f>
        <v/>
      </c>
      <c r="O180" s="46" t="str">
        <f>IFERROR(LARGE((AL180:CK180),5),"")</f>
        <v/>
      </c>
      <c r="P180" s="1"/>
      <c r="Q180" s="56"/>
      <c r="R180" s="57"/>
      <c r="T180" s="5">
        <f t="shared" ref="T180" si="576">IF(U179="","",1)</f>
        <v>1</v>
      </c>
      <c r="U180" s="126">
        <f t="shared" ref="U180" si="577">IF(U179="","",1)</f>
        <v>1</v>
      </c>
      <c r="V180" s="6">
        <f t="shared" ref="V180" si="578">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117"/>
      <c r="CM180" s="60"/>
      <c r="CN180" s="46"/>
      <c r="CO180" s="88"/>
    </row>
    <row r="181" spans="2:93" s="39" customFormat="1" ht="8.5" customHeight="1" thickBot="1" x14ac:dyDescent="0.4">
      <c r="B181" s="102"/>
      <c r="C181" s="328"/>
      <c r="D181" s="107"/>
      <c r="E181" s="103"/>
      <c r="F181" s="115"/>
      <c r="G181" s="116"/>
      <c r="I181" s="95"/>
      <c r="K181" s="96"/>
      <c r="L181" s="93"/>
      <c r="M181" s="93"/>
      <c r="N181" s="93"/>
      <c r="O181" s="94"/>
      <c r="Q181" s="112"/>
      <c r="R181" s="113"/>
      <c r="T181" s="110">
        <f t="shared" ref="T181" si="579">IF(U179="","",1)</f>
        <v>1</v>
      </c>
      <c r="U181" s="93">
        <f t="shared" ref="U181" si="580">IF(U179="","",1)</f>
        <v>1</v>
      </c>
      <c r="V181" s="109">
        <f t="shared" ref="V181" si="581">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2"/>
      <c r="CL181" s="118"/>
      <c r="CM181" s="146"/>
      <c r="CN181" s="97"/>
      <c r="CO181" s="105"/>
    </row>
    <row r="182" spans="2:93" ht="8.5" customHeight="1" thickTop="1" x14ac:dyDescent="0.35">
      <c r="B182" s="71"/>
      <c r="C182" s="327"/>
      <c r="D182" s="47"/>
      <c r="E182" s="60"/>
      <c r="G182" s="46"/>
      <c r="I182" s="61"/>
      <c r="K182" s="45"/>
      <c r="L182" s="1"/>
      <c r="M182" s="1"/>
      <c r="N182" s="1"/>
      <c r="O182" s="46"/>
      <c r="P182" s="1"/>
      <c r="Q182" s="56"/>
      <c r="R182" s="57"/>
      <c r="T182" s="5">
        <f t="shared" ref="T182" si="582">IF(U183="","",1)</f>
        <v>1</v>
      </c>
      <c r="U182" s="1">
        <f t="shared" ref="U182" si="583">IF(U183="","",1)</f>
        <v>1</v>
      </c>
      <c r="V182" s="6">
        <f t="shared" ref="V182" si="584">IF(U183="","",1)</f>
        <v>1</v>
      </c>
      <c r="X182" s="60"/>
      <c r="Y182" s="46"/>
      <c r="Z182" s="76"/>
      <c r="AB182" s="82"/>
      <c r="AC182" s="45"/>
      <c r="AD182" s="149"/>
      <c r="AF182" s="150"/>
      <c r="AG182" s="151"/>
      <c r="AH182" s="151"/>
      <c r="AI182" s="151"/>
      <c r="AJ182" s="152"/>
      <c r="AL182" s="150"/>
      <c r="AM182" s="151"/>
      <c r="AN182" s="151"/>
      <c r="AO182" s="151"/>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7"/>
      <c r="CK182" s="152"/>
      <c r="CL182" s="117"/>
      <c r="CM182" s="149"/>
      <c r="CN182" s="46"/>
      <c r="CO182" s="88"/>
    </row>
    <row r="183" spans="2:93" x14ac:dyDescent="0.35">
      <c r="B183" s="71"/>
      <c r="C183" s="327">
        <f t="shared" ref="C183:D183" si="585">IF(AC183="Athlete Name","",AC183)</f>
        <v>42</v>
      </c>
      <c r="D183" s="47" t="str">
        <f t="shared" si="585"/>
        <v>Stephanie Milvain</v>
      </c>
      <c r="E183" s="60"/>
      <c r="F183" s="3">
        <f>IF(COUNT(AL183:CK183)=0,"", COUNT(AL183:CK183))</f>
        <v>4</v>
      </c>
      <c r="G183" s="46">
        <f t="shared" ref="G183" si="586">_xlfn.IFS(F183="","",F183=1,1,F183=2,2,F183=3,3,F183=4,4,F183=5,5,F183&gt;5,5)</f>
        <v>4</v>
      </c>
      <c r="I183" s="61"/>
      <c r="J183" s="108" t="s">
        <v>7</v>
      </c>
      <c r="K183" s="45">
        <f>IFERROR(LARGE((AL183:CK183),1),"")</f>
        <v>582</v>
      </c>
      <c r="L183" s="1">
        <f>IFERROR(LARGE((AL183:CK183),2),"")</f>
        <v>577</v>
      </c>
      <c r="M183" s="1">
        <f>IFERROR(LARGE((AL183:CK183),3),"")</f>
        <v>574</v>
      </c>
      <c r="N183" s="1">
        <f>IFERROR(LARGE((AL183:CK183),4),"")</f>
        <v>572</v>
      </c>
      <c r="O183" s="46" t="str">
        <f>IFERROR(LARGE((AL183:CK183),5),"")</f>
        <v/>
      </c>
      <c r="P183" s="1"/>
      <c r="Q183" s="56">
        <f t="shared" ref="Q183" si="587">IFERROR(AVERAGEIF(K183:O183,"&gt;0"),"")</f>
        <v>576.25</v>
      </c>
      <c r="R183" s="57" t="str">
        <f t="shared" ref="R183" si="588">IF(SUM(AF184:AJ184,K184:O184)=0,"",SUM(AF184:AJ184,K184:O184))</f>
        <v/>
      </c>
      <c r="T183" s="5">
        <f t="shared" ref="T183" si="589">IF(U183="","",1)</f>
        <v>1</v>
      </c>
      <c r="U183" s="4">
        <f t="shared" ref="U183" si="590">IF(SUM(Q183:R183)=0,"",SUM(Q183:R183))</f>
        <v>576.25</v>
      </c>
      <c r="V183" s="6">
        <f t="shared" ref="V183" si="591">IF(U183="","",1)</f>
        <v>1</v>
      </c>
      <c r="X183" s="60" t="str">
        <f t="shared" ref="X183" si="592">IF(AD183="Athlete Name","",AD183)</f>
        <v>Stephanie Milvain</v>
      </c>
      <c r="Y183" s="46"/>
      <c r="Z183" s="76"/>
      <c r="AB183" s="82"/>
      <c r="AC183" s="45">
        <v>42</v>
      </c>
      <c r="AD183" s="60" t="s">
        <v>261</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v>582</v>
      </c>
      <c r="AZ183" s="62">
        <v>577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v>574</v>
      </c>
      <c r="BN183" s="62">
        <v>572</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117"/>
      <c r="CM183" s="60" t="str">
        <f>IF(AD183="Athlete Name","",AD183)</f>
        <v>Stephanie Milvain</v>
      </c>
      <c r="CN183" s="46">
        <v>43</v>
      </c>
      <c r="CO183" s="88"/>
    </row>
    <row r="184" spans="2:93" x14ac:dyDescent="0.35">
      <c r="B184" s="71"/>
      <c r="C184" s="327"/>
      <c r="D184" s="47"/>
      <c r="E184" s="60"/>
      <c r="G184" s="46"/>
      <c r="I184" s="61" t="str">
        <f>IF(SUM(AF184:AJ184)=0,"",SUM(AF184:AJ184))</f>
        <v/>
      </c>
      <c r="J184" s="108" t="s">
        <v>12</v>
      </c>
      <c r="K184" s="45" t="str">
        <f>IFERROR(LARGE((AL184:CK184),1),"")</f>
        <v/>
      </c>
      <c r="L184" s="1" t="str">
        <f>IFERROR(LARGE((AL184:CK184),2),"")</f>
        <v/>
      </c>
      <c r="M184" s="1" t="str">
        <f>IFERROR(LARGE((AL184:CK184),3),"")</f>
        <v/>
      </c>
      <c r="N184" s="1" t="str">
        <f>IFERROR(LARGE((AL184:CK184),4),"")</f>
        <v/>
      </c>
      <c r="O184" s="46" t="str">
        <f>IFERROR(LARGE((AL184:CK184),5),"")</f>
        <v/>
      </c>
      <c r="P184" s="1"/>
      <c r="Q184" s="56"/>
      <c r="R184" s="57"/>
      <c r="T184" s="5">
        <f t="shared" ref="T184" si="593">IF(U183="","",1)</f>
        <v>1</v>
      </c>
      <c r="U184" s="126">
        <f t="shared" ref="U184" si="594">IF(U183="","",1)</f>
        <v>1</v>
      </c>
      <c r="V184" s="6">
        <f t="shared" ref="V184" si="595">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117"/>
      <c r="CM184" s="60"/>
      <c r="CN184" s="46"/>
      <c r="CO184" s="88"/>
    </row>
    <row r="185" spans="2:93" s="39" customFormat="1" ht="8.5" customHeight="1" thickBot="1" x14ac:dyDescent="0.4">
      <c r="B185" s="102"/>
      <c r="C185" s="328"/>
      <c r="D185" s="107"/>
      <c r="E185" s="103"/>
      <c r="F185" s="115"/>
      <c r="G185" s="116"/>
      <c r="I185" s="95"/>
      <c r="K185" s="96"/>
      <c r="L185" s="93"/>
      <c r="M185" s="93"/>
      <c r="N185" s="93"/>
      <c r="O185" s="94"/>
      <c r="Q185" s="112"/>
      <c r="R185" s="113"/>
      <c r="T185" s="110">
        <f t="shared" ref="T185" si="596">IF(U183="","",1)</f>
        <v>1</v>
      </c>
      <c r="U185" s="93">
        <f t="shared" ref="U185" si="597">IF(U183="","",1)</f>
        <v>1</v>
      </c>
      <c r="V185" s="109">
        <f t="shared" ref="V185" si="598">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6"/>
      <c r="CL185" s="118"/>
      <c r="CM185" s="158"/>
      <c r="CN185" s="97"/>
      <c r="CO185" s="105"/>
    </row>
    <row r="186" spans="2:93" ht="8.5" customHeight="1" thickTop="1" x14ac:dyDescent="0.35">
      <c r="B186" s="71"/>
      <c r="C186" s="327"/>
      <c r="D186" s="47"/>
      <c r="E186" s="60"/>
      <c r="G186" s="46"/>
      <c r="I186" s="61"/>
      <c r="K186" s="45"/>
      <c r="L186" s="1"/>
      <c r="M186" s="1"/>
      <c r="N186" s="1"/>
      <c r="O186" s="46"/>
      <c r="P186" s="1"/>
      <c r="Q186" s="56"/>
      <c r="R186" s="57"/>
      <c r="T186" s="5">
        <f t="shared" ref="T186" si="599">IF(U187="","",1)</f>
        <v>1</v>
      </c>
      <c r="U186" s="1">
        <f t="shared" ref="U186" si="600">IF(U187="","",1)</f>
        <v>1</v>
      </c>
      <c r="V186" s="6">
        <f t="shared" ref="V186" si="601">IF(U187="","",1)</f>
        <v>1</v>
      </c>
      <c r="X186" s="60"/>
      <c r="Y186" s="46"/>
      <c r="Z186" s="76"/>
      <c r="AB186" s="82"/>
      <c r="AC186" s="45"/>
      <c r="AD186" s="134"/>
      <c r="AF186" s="135"/>
      <c r="AG186" s="136"/>
      <c r="AH186" s="136"/>
      <c r="AI186" s="137"/>
      <c r="AJ186" s="138"/>
      <c r="AL186" s="143"/>
      <c r="AM186" s="137"/>
      <c r="AN186" s="137"/>
      <c r="AO186" s="137"/>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5"/>
      <c r="CL186" s="117"/>
      <c r="CM186" s="134"/>
      <c r="CN186" s="46"/>
      <c r="CO186" s="88"/>
    </row>
    <row r="187" spans="2:93" x14ac:dyDescent="0.35">
      <c r="B187" s="71"/>
      <c r="C187" s="327">
        <f t="shared" ref="C187:D187" si="602">IF(AC187="Athlete Name","",AC187)</f>
        <v>43</v>
      </c>
      <c r="D187" s="47" t="str">
        <f t="shared" si="602"/>
        <v>Mikole Hogan</v>
      </c>
      <c r="E187" s="60"/>
      <c r="F187" s="3">
        <f>IF(COUNT(AL187:CK187)=0,"", COUNT(AL187:CK187))</f>
        <v>4</v>
      </c>
      <c r="G187" s="46">
        <f t="shared" ref="G187" si="603">_xlfn.IFS(F187="","",F187=1,1,F187=2,2,F187=3,3,F187=4,4,F187=5,5,F187&gt;5,5)</f>
        <v>4</v>
      </c>
      <c r="I187" s="61"/>
      <c r="J187" s="108" t="s">
        <v>7</v>
      </c>
      <c r="K187" s="45">
        <f>IFERROR(LARGE((AL187:CK187),1),"")</f>
        <v>582</v>
      </c>
      <c r="L187" s="1">
        <f>IFERROR(LARGE((AL187:CK187),2),"")</f>
        <v>581</v>
      </c>
      <c r="M187" s="1">
        <f>IFERROR(LARGE((AL187:CK187),3),"")</f>
        <v>576</v>
      </c>
      <c r="N187" s="1">
        <f>IFERROR(LARGE((AL187:CK187),4),"")</f>
        <v>566</v>
      </c>
      <c r="O187" s="46" t="str">
        <f>IFERROR(LARGE((AL187:CK187),5),"")</f>
        <v/>
      </c>
      <c r="P187" s="1"/>
      <c r="Q187" s="56">
        <f t="shared" ref="Q187" si="604">IFERROR(AVERAGEIF(K187:O187,"&gt;0"),"")</f>
        <v>576.25</v>
      </c>
      <c r="R187" s="57" t="str">
        <f t="shared" ref="R187" si="605">IF(SUM(AF188:AJ188,K188:O188)=0,"",SUM(AF188:AJ188,K188:O188))</f>
        <v/>
      </c>
      <c r="T187" s="5">
        <f t="shared" ref="T187" si="606">IF(U187="","",1)</f>
        <v>1</v>
      </c>
      <c r="U187" s="4">
        <f t="shared" ref="U187" si="607">IF(SUM(Q187:R187)=0,"",SUM(Q187:R187))</f>
        <v>576.25</v>
      </c>
      <c r="V187" s="6">
        <f t="shared" ref="V187" si="608">IF(U187="","",1)</f>
        <v>1</v>
      </c>
      <c r="X187" s="60" t="str">
        <f t="shared" ref="X187" si="609">IF(AD187="Athlete Name","",AD187)</f>
        <v>Mikole Hogan</v>
      </c>
      <c r="Y187" s="46"/>
      <c r="Z187" s="76"/>
      <c r="AB187" s="82"/>
      <c r="AC187" s="45">
        <v>43</v>
      </c>
      <c r="AD187" s="60" t="s">
        <v>219</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v>581</v>
      </c>
      <c r="AZ187" s="62">
        <v>576</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v>582</v>
      </c>
      <c r="BN187" s="62">
        <v>566</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117"/>
      <c r="CM187" s="60" t="str">
        <f>IF(AD187="Athlete Name","",AD187)</f>
        <v>Mikole Hogan</v>
      </c>
      <c r="CN187" s="46">
        <v>44</v>
      </c>
      <c r="CO187" s="88"/>
    </row>
    <row r="188" spans="2:93" x14ac:dyDescent="0.35">
      <c r="B188" s="71"/>
      <c r="C188" s="327"/>
      <c r="D188" s="47"/>
      <c r="E188" s="60"/>
      <c r="G188" s="46"/>
      <c r="I188" s="61" t="str">
        <f>IF(SUM(AF188:AJ188)=0,"",SUM(AF188:AJ188))</f>
        <v/>
      </c>
      <c r="J188" s="108" t="s">
        <v>12</v>
      </c>
      <c r="K188" s="45" t="str">
        <f>IFERROR(LARGE((AL188:CK188),1),"")</f>
        <v/>
      </c>
      <c r="L188" s="1" t="str">
        <f>IFERROR(LARGE((AL188:CK188),2),"")</f>
        <v/>
      </c>
      <c r="M188" s="1" t="str">
        <f>IFERROR(LARGE((AL188:CK188),3),"")</f>
        <v/>
      </c>
      <c r="N188" s="1" t="str">
        <f>IFERROR(LARGE((AL188:CK188),4),"")</f>
        <v/>
      </c>
      <c r="O188" s="46" t="str">
        <f>IFERROR(LARGE((AL188:CK188),5),"")</f>
        <v/>
      </c>
      <c r="P188" s="1"/>
      <c r="Q188" s="56"/>
      <c r="R188" s="57"/>
      <c r="T188" s="5">
        <f t="shared" ref="T188" si="610">IF(U187="","",1)</f>
        <v>1</v>
      </c>
      <c r="U188" s="126">
        <f t="shared" ref="U188" si="611">IF(U187="","",1)</f>
        <v>1</v>
      </c>
      <c r="V188" s="6">
        <f t="shared" ref="V188" si="612">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117"/>
      <c r="CM188" s="60"/>
      <c r="CN188" s="46"/>
      <c r="CO188" s="88"/>
    </row>
    <row r="189" spans="2:93" s="39" customFormat="1" ht="8.5" customHeight="1" thickBot="1" x14ac:dyDescent="0.4">
      <c r="B189" s="102"/>
      <c r="C189" s="328"/>
      <c r="D189" s="107"/>
      <c r="E189" s="103"/>
      <c r="F189" s="115"/>
      <c r="G189" s="116"/>
      <c r="I189" s="95"/>
      <c r="K189" s="96"/>
      <c r="L189" s="93"/>
      <c r="M189" s="93"/>
      <c r="N189" s="93"/>
      <c r="O189" s="94"/>
      <c r="Q189" s="112"/>
      <c r="R189" s="113"/>
      <c r="T189" s="110">
        <f t="shared" ref="T189" si="613">IF(U187="","",1)</f>
        <v>1</v>
      </c>
      <c r="U189" s="93">
        <f t="shared" ref="U189" si="614">IF(U187="","",1)</f>
        <v>1</v>
      </c>
      <c r="V189" s="109">
        <f t="shared" ref="V189" si="615">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2"/>
      <c r="CL189" s="118"/>
      <c r="CM189" s="146"/>
      <c r="CN189" s="97"/>
      <c r="CO189" s="105"/>
    </row>
    <row r="190" spans="2:93" ht="8.5" customHeight="1" thickTop="1" x14ac:dyDescent="0.35">
      <c r="B190" s="71"/>
      <c r="C190" s="327"/>
      <c r="D190" s="47"/>
      <c r="E190" s="60"/>
      <c r="G190" s="46"/>
      <c r="I190" s="61"/>
      <c r="K190" s="45"/>
      <c r="L190" s="1"/>
      <c r="M190" s="1"/>
      <c r="N190" s="1"/>
      <c r="O190" s="46"/>
      <c r="P190" s="1"/>
      <c r="Q190" s="56"/>
      <c r="R190" s="57"/>
      <c r="T190" s="5">
        <f t="shared" ref="T190" si="616">IF(U191="","",1)</f>
        <v>1</v>
      </c>
      <c r="U190" s="1">
        <f t="shared" ref="U190" si="617">IF(U191="","",1)</f>
        <v>1</v>
      </c>
      <c r="V190" s="6">
        <f t="shared" ref="V190" si="618">IF(U191="","",1)</f>
        <v>1</v>
      </c>
      <c r="X190" s="60"/>
      <c r="Y190" s="46"/>
      <c r="Z190" s="76"/>
      <c r="AB190" s="82"/>
      <c r="AC190" s="45"/>
      <c r="AD190" s="307"/>
      <c r="AF190" s="305"/>
      <c r="AG190" s="306"/>
      <c r="AH190" s="306"/>
      <c r="AI190" s="308"/>
      <c r="AJ190" s="309"/>
      <c r="AL190" s="310"/>
      <c r="AM190" s="308"/>
      <c r="AN190" s="308"/>
      <c r="AO190" s="308"/>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1"/>
      <c r="CK190" s="312"/>
      <c r="CL190" s="117"/>
      <c r="CM190" s="307"/>
      <c r="CN190" s="46"/>
      <c r="CO190" s="88"/>
    </row>
    <row r="191" spans="2:93" x14ac:dyDescent="0.35">
      <c r="B191" s="71"/>
      <c r="C191" s="327">
        <f t="shared" ref="C191:D191" si="619">IF(AC191="Athlete Name","",AC191)</f>
        <v>44</v>
      </c>
      <c r="D191" s="47" t="str">
        <f t="shared" si="619"/>
        <v>Lillian Warren</v>
      </c>
      <c r="E191" s="60"/>
      <c r="F191" s="3">
        <f>IF(COUNT(AL191:CK191)=0,"", COUNT(AL191:CK191))</f>
        <v>1</v>
      </c>
      <c r="G191" s="46">
        <f t="shared" ref="G191" si="620">_xlfn.IFS(F191="","",F191=1,1,F191=2,2,F191=3,3,F191=4,4,F191=5,5,F191&gt;5,5)</f>
        <v>1</v>
      </c>
      <c r="I191" s="61"/>
      <c r="J191" s="108" t="s">
        <v>7</v>
      </c>
      <c r="K191" s="45">
        <f>IFERROR(LARGE((AL191:CK191),1),"")</f>
        <v>581</v>
      </c>
      <c r="L191" s="1" t="str">
        <f>IFERROR(LARGE((AL191:CK191),2),"")</f>
        <v/>
      </c>
      <c r="M191" s="1" t="str">
        <f>IFERROR(LARGE((AL191:CK191),3),"")</f>
        <v/>
      </c>
      <c r="N191" s="1" t="str">
        <f>IFERROR(LARGE((AL191:CK191),4),"")</f>
        <v/>
      </c>
      <c r="O191" s="46" t="str">
        <f>IFERROR(LARGE((AL191:CK191),5),"")</f>
        <v/>
      </c>
      <c r="P191" s="1"/>
      <c r="Q191" s="56">
        <f t="shared" ref="Q191" si="621">IFERROR(AVERAGEIF(K191:O191,"&gt;0"),"")</f>
        <v>581</v>
      </c>
      <c r="R191" s="57" t="str">
        <f t="shared" ref="R191" si="622">IF(SUM(AF192:AJ192,K192:O192)=0,"",SUM(AF192:AJ192,K192:O192))</f>
        <v/>
      </c>
      <c r="T191" s="5">
        <f t="shared" ref="T191" si="623">IF(U191="","",1)</f>
        <v>1</v>
      </c>
      <c r="U191" s="4">
        <f t="shared" ref="U191" si="624">IF(SUM(Q191:R191)=0,"",SUM(Q191:R191))</f>
        <v>581</v>
      </c>
      <c r="V191" s="6">
        <f t="shared" ref="V191" si="625">IF(U191="","",1)</f>
        <v>1</v>
      </c>
      <c r="X191" s="60" t="str">
        <f t="shared" ref="X191" si="626">IF(AD191="Athlete Name","",AD191)</f>
        <v>Lillian Warren</v>
      </c>
      <c r="Y191" s="46"/>
      <c r="Z191" s="76"/>
      <c r="AB191" s="82"/>
      <c r="AC191" s="45">
        <v>44</v>
      </c>
      <c r="AD191" s="60" t="s">
        <v>262</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v>581</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62" t="s">
        <v>7</v>
      </c>
      <c r="CI191" s="62" t="s">
        <v>7</v>
      </c>
      <c r="CJ191" s="62" t="s">
        <v>7</v>
      </c>
      <c r="CK191" s="62" t="s">
        <v>7</v>
      </c>
      <c r="CL191" s="117"/>
      <c r="CM191" s="60" t="str">
        <f>IF(AD191="Athlete Name","",AD191)</f>
        <v>Lillian Warren</v>
      </c>
      <c r="CN191" s="46">
        <v>44</v>
      </c>
      <c r="CO191" s="88"/>
    </row>
    <row r="192" spans="2:93" x14ac:dyDescent="0.35">
      <c r="B192" s="71"/>
      <c r="C192" s="327"/>
      <c r="D192" s="47"/>
      <c r="E192" s="60"/>
      <c r="G192" s="46"/>
      <c r="I192" s="61" t="str">
        <f>IF(SUM(AF192:AJ192)=0,"",SUM(AF192:AJ192))</f>
        <v/>
      </c>
      <c r="J192" s="108" t="s">
        <v>12</v>
      </c>
      <c r="K192" s="45" t="str">
        <f>IFERROR(LARGE((AL192:CK192),1),"")</f>
        <v/>
      </c>
      <c r="L192" s="1" t="str">
        <f>IFERROR(LARGE((AL192:CK192),2),"")</f>
        <v/>
      </c>
      <c r="M192" s="1" t="str">
        <f>IFERROR(LARGE((AL192:CK192),3),"")</f>
        <v/>
      </c>
      <c r="N192" s="1" t="str">
        <f>IFERROR(LARGE((AL192:CK192),4),"")</f>
        <v/>
      </c>
      <c r="O192" s="46" t="str">
        <f>IFERROR(LARGE((AL192:CK192),5),"")</f>
        <v/>
      </c>
      <c r="P192" s="1"/>
      <c r="Q192" s="56"/>
      <c r="R192" s="57"/>
      <c r="T192" s="5">
        <f t="shared" ref="T192" si="627">IF(U191="","",1)</f>
        <v>1</v>
      </c>
      <c r="U192" s="126">
        <f t="shared" ref="U192" si="628">IF(U191="","",1)</f>
        <v>1</v>
      </c>
      <c r="V192" s="6">
        <f t="shared" ref="V192" si="629">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117"/>
      <c r="CM192" s="60"/>
      <c r="CN192" s="46"/>
      <c r="CO192" s="88"/>
    </row>
    <row r="193" spans="2:93" s="39" customFormat="1" ht="8.5" customHeight="1" thickBot="1" x14ac:dyDescent="0.4">
      <c r="B193" s="102"/>
      <c r="C193" s="328"/>
      <c r="D193" s="107"/>
      <c r="E193" s="103"/>
      <c r="F193" s="115"/>
      <c r="G193" s="116"/>
      <c r="I193" s="95"/>
      <c r="K193" s="96"/>
      <c r="L193" s="93"/>
      <c r="M193" s="93"/>
      <c r="N193" s="93"/>
      <c r="O193" s="94"/>
      <c r="Q193" s="112"/>
      <c r="R193" s="113"/>
      <c r="T193" s="110">
        <f t="shared" ref="T193" si="630">IF(U191="","",1)</f>
        <v>1</v>
      </c>
      <c r="U193" s="93">
        <f t="shared" ref="U193" si="631">IF(U191="","",1)</f>
        <v>1</v>
      </c>
      <c r="V193" s="109">
        <f t="shared" ref="V193" si="632">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6"/>
      <c r="CL193" s="118"/>
      <c r="CM193" s="158"/>
      <c r="CN193" s="97"/>
      <c r="CO193" s="105"/>
    </row>
    <row r="194" spans="2:93" ht="8.5" customHeight="1" thickTop="1" x14ac:dyDescent="0.35">
      <c r="B194" s="71"/>
      <c r="C194" s="327"/>
      <c r="D194" s="47"/>
      <c r="E194" s="60"/>
      <c r="G194" s="46"/>
      <c r="I194" s="61"/>
      <c r="K194" s="45"/>
      <c r="L194" s="1"/>
      <c r="M194" s="1"/>
      <c r="N194" s="1"/>
      <c r="O194" s="46"/>
      <c r="P194" s="1"/>
      <c r="Q194" s="56"/>
      <c r="R194" s="57"/>
      <c r="T194" s="5">
        <f t="shared" ref="T194" si="633">IF(U195="","",1)</f>
        <v>1</v>
      </c>
      <c r="U194" s="1">
        <f t="shared" ref="U194" si="634">IF(U195="","",1)</f>
        <v>1</v>
      </c>
      <c r="V194" s="6">
        <f t="shared" ref="V194" si="635">IF(U195="","",1)</f>
        <v>1</v>
      </c>
      <c r="X194" s="60"/>
      <c r="Y194" s="46"/>
      <c r="Z194" s="76"/>
      <c r="AB194" s="82"/>
      <c r="AC194" s="45"/>
      <c r="AD194" s="134"/>
      <c r="AF194" s="135"/>
      <c r="AG194" s="136"/>
      <c r="AH194" s="136"/>
      <c r="AI194" s="137"/>
      <c r="AJ194" s="138"/>
      <c r="AL194" s="143"/>
      <c r="AM194" s="137"/>
      <c r="AN194" s="137"/>
      <c r="AO194" s="137"/>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5"/>
      <c r="CL194" s="117"/>
      <c r="CM194" s="134"/>
      <c r="CN194" s="46"/>
      <c r="CO194" s="88"/>
    </row>
    <row r="195" spans="2:93" x14ac:dyDescent="0.35">
      <c r="B195" s="71"/>
      <c r="C195" s="327">
        <f t="shared" ref="C195:D195" si="636">IF(AC195="Athlete Name","",AC195)</f>
        <v>45</v>
      </c>
      <c r="D195" s="47" t="str">
        <f t="shared" si="636"/>
        <v>Peninah D'Souza</v>
      </c>
      <c r="E195" s="60"/>
      <c r="F195" s="3">
        <f>IF(COUNT(AL195:CK195)=0,"", COUNT(AL195:CK195))</f>
        <v>4</v>
      </c>
      <c r="G195" s="46">
        <f t="shared" ref="G195" si="637">_xlfn.IFS(F195="","",F195=1,1,F195=2,2,F195=3,3,F195=4,4,F195=5,5,F195&gt;5,5)</f>
        <v>4</v>
      </c>
      <c r="I195" s="61"/>
      <c r="J195" s="108" t="s">
        <v>7</v>
      </c>
      <c r="K195" s="45">
        <f>IFERROR(LARGE((AL195:CK195),1),"")</f>
        <v>584</v>
      </c>
      <c r="L195" s="1">
        <f>IFERROR(LARGE((AL195:CK195),2),"")</f>
        <v>581</v>
      </c>
      <c r="M195" s="1">
        <f>IFERROR(LARGE((AL195:CK195),3),"")</f>
        <v>574</v>
      </c>
      <c r="N195" s="1">
        <f>IFERROR(LARGE((AL195:CK195),4),"")</f>
        <v>569</v>
      </c>
      <c r="O195" s="46" t="str">
        <f>IFERROR(LARGE((AL195:CK195),5),"")</f>
        <v/>
      </c>
      <c r="P195" s="1"/>
      <c r="Q195" s="56">
        <f t="shared" ref="Q195" si="638">IFERROR(AVERAGEIF(K195:O195,"&gt;0"),"")</f>
        <v>577</v>
      </c>
      <c r="R195" s="57" t="str">
        <f t="shared" ref="R195" si="639">IF(SUM(AF196:AJ196,K196:O196)=0,"",SUM(AF196:AJ196,K196:O196))</f>
        <v/>
      </c>
      <c r="T195" s="5">
        <f t="shared" ref="T195" si="640">IF(U195="","",1)</f>
        <v>1</v>
      </c>
      <c r="U195" s="4">
        <f t="shared" ref="U195" si="641">IF(SUM(Q195:R195)=0,"",SUM(Q195:R195))</f>
        <v>577</v>
      </c>
      <c r="V195" s="6">
        <f t="shared" ref="V195" si="642">IF(U195="","",1)</f>
        <v>1</v>
      </c>
      <c r="X195" s="60" t="str">
        <f t="shared" ref="X195" si="643">IF(AD195="Athlete Name","",AD195)</f>
        <v>Peninah D'Souza</v>
      </c>
      <c r="Y195" s="46"/>
      <c r="Z195" s="76"/>
      <c r="AB195" s="82"/>
      <c r="AC195" s="45">
        <v>45</v>
      </c>
      <c r="AD195" s="60" t="s">
        <v>164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v>581</v>
      </c>
      <c r="BA195" s="62" t="s">
        <v>7</v>
      </c>
      <c r="BB195" s="62" t="s">
        <v>7</v>
      </c>
      <c r="BC195" s="62" t="s">
        <v>7</v>
      </c>
      <c r="BD195" s="62" t="s">
        <v>7</v>
      </c>
      <c r="BE195" s="62" t="s">
        <v>7</v>
      </c>
      <c r="BF195" s="62" t="s">
        <v>7</v>
      </c>
      <c r="BG195" s="62" t="s">
        <v>7</v>
      </c>
      <c r="BH195" s="62" t="s">
        <v>7</v>
      </c>
      <c r="BI195" s="62">
        <v>584</v>
      </c>
      <c r="BJ195" s="62" t="s">
        <v>7</v>
      </c>
      <c r="BK195" s="62" t="s">
        <v>7</v>
      </c>
      <c r="BL195" s="62" t="s">
        <v>7</v>
      </c>
      <c r="BM195" s="62">
        <v>574</v>
      </c>
      <c r="BN195" s="62">
        <v>569</v>
      </c>
      <c r="BO195" s="62" t="s">
        <v>7</v>
      </c>
      <c r="BP195" s="62" t="s">
        <v>7</v>
      </c>
      <c r="BQ195" s="62" t="s">
        <v>7</v>
      </c>
      <c r="BR195" s="62" t="s">
        <v>7</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117"/>
      <c r="CM195" s="60" t="str">
        <f>IF(AD195="Athlete Name","",AD195)</f>
        <v>Peninah D'Souza</v>
      </c>
      <c r="CN195" s="46">
        <v>44</v>
      </c>
      <c r="CO195" s="88"/>
    </row>
    <row r="196" spans="2:93" x14ac:dyDescent="0.35">
      <c r="B196" s="71"/>
      <c r="C196" s="327"/>
      <c r="D196" s="47"/>
      <c r="E196" s="60"/>
      <c r="G196" s="46"/>
      <c r="I196" s="61" t="str">
        <f>IF(SUM(AF196:AJ196)=0,"",SUM(AF196:AJ196))</f>
        <v/>
      </c>
      <c r="J196" s="108" t="s">
        <v>12</v>
      </c>
      <c r="K196" s="45" t="str">
        <f>IFERROR(LARGE((AL196:CK196),1),"")</f>
        <v/>
      </c>
      <c r="L196" s="1" t="str">
        <f>IFERROR(LARGE((AL196:CK196),2),"")</f>
        <v/>
      </c>
      <c r="M196" s="1" t="str">
        <f>IFERROR(LARGE((AL196:CK196),3),"")</f>
        <v/>
      </c>
      <c r="N196" s="1" t="str">
        <f>IFERROR(LARGE((AL196:CK196),4),"")</f>
        <v/>
      </c>
      <c r="O196" s="46" t="str">
        <f>IFERROR(LARGE((AL196:CK196),5),"")</f>
        <v/>
      </c>
      <c r="P196" s="1"/>
      <c r="Q196" s="56"/>
      <c r="R196" s="57"/>
      <c r="T196" s="5">
        <f t="shared" ref="T196" si="644">IF(U195="","",1)</f>
        <v>1</v>
      </c>
      <c r="U196" s="126">
        <f t="shared" ref="U196" si="645">IF(U195="","",1)</f>
        <v>1</v>
      </c>
      <c r="V196" s="6">
        <f t="shared" ref="V196" si="646">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117"/>
      <c r="CM196" s="60"/>
      <c r="CN196" s="46"/>
      <c r="CO196" s="88"/>
    </row>
    <row r="197" spans="2:93" s="39" customFormat="1" ht="8.5" customHeight="1" thickBot="1" x14ac:dyDescent="0.4">
      <c r="B197" s="102"/>
      <c r="C197" s="328"/>
      <c r="D197" s="107"/>
      <c r="E197" s="103"/>
      <c r="F197" s="115"/>
      <c r="G197" s="116"/>
      <c r="I197" s="95"/>
      <c r="K197" s="96"/>
      <c r="L197" s="93"/>
      <c r="M197" s="93"/>
      <c r="N197" s="93"/>
      <c r="O197" s="94"/>
      <c r="Q197" s="112"/>
      <c r="R197" s="113"/>
      <c r="T197" s="110">
        <f t="shared" ref="T197" si="647">IF(U195="","",1)</f>
        <v>1</v>
      </c>
      <c r="U197" s="93">
        <f t="shared" ref="U197" si="648">IF(U195="","",1)</f>
        <v>1</v>
      </c>
      <c r="V197" s="109">
        <f t="shared" ref="V197" si="649">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2"/>
      <c r="CL197" s="118"/>
      <c r="CM197" s="146"/>
      <c r="CN197" s="97"/>
      <c r="CO197" s="105"/>
    </row>
    <row r="198" spans="2:93" ht="8.5" customHeight="1" thickTop="1" x14ac:dyDescent="0.35">
      <c r="B198" s="71"/>
      <c r="C198" s="327"/>
      <c r="D198" s="47"/>
      <c r="E198" s="60"/>
      <c r="G198" s="46"/>
      <c r="I198" s="61"/>
      <c r="K198" s="45"/>
      <c r="L198" s="1"/>
      <c r="M198" s="1"/>
      <c r="N198" s="1"/>
      <c r="O198" s="46"/>
      <c r="P198" s="1"/>
      <c r="Q198" s="56"/>
      <c r="R198" s="57"/>
      <c r="T198" s="5">
        <f t="shared" ref="T198" si="650">IF(U199="","",1)</f>
        <v>1</v>
      </c>
      <c r="U198" s="1">
        <f t="shared" ref="U198" si="651">IF(U199="","",1)</f>
        <v>1</v>
      </c>
      <c r="V198" s="6">
        <f t="shared" ref="V198" si="652">IF(U199="","",1)</f>
        <v>1</v>
      </c>
      <c r="X198" s="60"/>
      <c r="Y198" s="46"/>
      <c r="Z198" s="76"/>
      <c r="AB198" s="82"/>
      <c r="AC198" s="45"/>
      <c r="AD198" s="307"/>
      <c r="AF198" s="305"/>
      <c r="AG198" s="306"/>
      <c r="AH198" s="306"/>
      <c r="AI198" s="308"/>
      <c r="AJ198" s="309"/>
      <c r="AL198" s="310"/>
      <c r="AM198" s="308"/>
      <c r="AN198" s="308"/>
      <c r="AO198" s="308"/>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1"/>
      <c r="CK198" s="312"/>
      <c r="CL198" s="117"/>
      <c r="CM198" s="307"/>
      <c r="CN198" s="46"/>
      <c r="CO198" s="88"/>
    </row>
    <row r="199" spans="2:93" x14ac:dyDescent="0.35">
      <c r="B199" s="71"/>
      <c r="C199" s="327">
        <f t="shared" ref="C199:D199" si="653">IF(AC199="Athlete Name","",AC199)</f>
        <v>46</v>
      </c>
      <c r="D199" s="47" t="str">
        <f t="shared" si="653"/>
        <v>Katie Tadeschi</v>
      </c>
      <c r="E199" s="60"/>
      <c r="F199" s="3">
        <f>IF(COUNT(AL199:CK199)=0,"", COUNT(AL199:CK199))</f>
        <v>2</v>
      </c>
      <c r="G199" s="46">
        <f t="shared" ref="G199" si="654">_xlfn.IFS(F199="","",F199=1,1,F199=2,2,F199=3,3,F199=4,4,F199=5,5,F199&gt;5,5)</f>
        <v>2</v>
      </c>
      <c r="I199" s="61"/>
      <c r="J199" s="108" t="s">
        <v>7</v>
      </c>
      <c r="K199" s="45">
        <f>IFERROR(LARGE((AL199:CK199),1),"")</f>
        <v>580</v>
      </c>
      <c r="L199" s="1">
        <f>IFERROR(LARGE((AL199:CK199),2),"")</f>
        <v>571</v>
      </c>
      <c r="M199" s="1" t="str">
        <f>IFERROR(LARGE((AL199:CK199),3),"")</f>
        <v/>
      </c>
      <c r="N199" s="1" t="str">
        <f>IFERROR(LARGE((AL199:CK199),4),"")</f>
        <v/>
      </c>
      <c r="O199" s="46" t="str">
        <f>IFERROR(LARGE((AL199:CK199),5),"")</f>
        <v/>
      </c>
      <c r="P199" s="1"/>
      <c r="Q199" s="56">
        <f t="shared" ref="Q199" si="655">IFERROR(AVERAGEIF(K199:O199,"&gt;0"),"")</f>
        <v>575.5</v>
      </c>
      <c r="R199" s="57" t="str">
        <f t="shared" ref="R199" si="656">IF(SUM(AF200:AJ200,K200:O200)=0,"",SUM(AF200:AJ200,K200:O200))</f>
        <v/>
      </c>
      <c r="T199" s="5">
        <f t="shared" ref="T199" si="657">IF(U199="","",1)</f>
        <v>1</v>
      </c>
      <c r="U199" s="4">
        <f t="shared" ref="U199" si="658">IF(SUM(Q199:R199)=0,"",SUM(Q199:R199))</f>
        <v>575.5</v>
      </c>
      <c r="V199" s="6">
        <f t="shared" ref="V199" si="659">IF(U199="","",1)</f>
        <v>1</v>
      </c>
      <c r="X199" s="60" t="str">
        <f t="shared" ref="X199" si="660">IF(AD199="Athlete Name","",AD199)</f>
        <v>Katie Tadeschi</v>
      </c>
      <c r="Y199" s="46"/>
      <c r="Z199" s="76"/>
      <c r="AB199" s="82"/>
      <c r="AC199" s="45">
        <v>46</v>
      </c>
      <c r="AD199" s="60" t="s">
        <v>263</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v>580</v>
      </c>
      <c r="AZ199" s="62">
        <v>571</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62" t="s">
        <v>7</v>
      </c>
      <c r="CI199" s="62" t="s">
        <v>7</v>
      </c>
      <c r="CJ199" s="62" t="s">
        <v>7</v>
      </c>
      <c r="CK199" s="62" t="s">
        <v>7</v>
      </c>
      <c r="CL199" s="117"/>
      <c r="CM199" s="60" t="str">
        <f>IF(AD199="Athlete Name","",AD199)</f>
        <v>Katie Tadeschi</v>
      </c>
      <c r="CN199" s="46">
        <v>44</v>
      </c>
      <c r="CO199" s="88"/>
    </row>
    <row r="200" spans="2:93" x14ac:dyDescent="0.35">
      <c r="B200" s="71"/>
      <c r="C200" s="327"/>
      <c r="D200" s="47"/>
      <c r="E200" s="60"/>
      <c r="G200" s="46"/>
      <c r="I200" s="61" t="str">
        <f>IF(SUM(AF200:AJ200)=0,"",SUM(AF200:AJ200))</f>
        <v/>
      </c>
      <c r="J200" s="108" t="s">
        <v>12</v>
      </c>
      <c r="K200" s="45" t="str">
        <f>IFERROR(LARGE((AL200:CK200),1),"")</f>
        <v/>
      </c>
      <c r="L200" s="1" t="str">
        <f>IFERROR(LARGE((AL200:CK200),2),"")</f>
        <v/>
      </c>
      <c r="M200" s="1" t="str">
        <f>IFERROR(LARGE((AL200:CK200),3),"")</f>
        <v/>
      </c>
      <c r="N200" s="1" t="str">
        <f>IFERROR(LARGE((AL200:CK200),4),"")</f>
        <v/>
      </c>
      <c r="O200" s="46" t="str">
        <f>IFERROR(LARGE((AL200:CK200),5),"")</f>
        <v/>
      </c>
      <c r="P200" s="1"/>
      <c r="Q200" s="56"/>
      <c r="R200" s="57"/>
      <c r="T200" s="5">
        <f t="shared" ref="T200" si="661">IF(U199="","",1)</f>
        <v>1</v>
      </c>
      <c r="U200" s="126">
        <f t="shared" ref="U200" si="662">IF(U199="","",1)</f>
        <v>1</v>
      </c>
      <c r="V200" s="6">
        <f t="shared" ref="V200" si="663">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117"/>
      <c r="CM200" s="60"/>
      <c r="CN200" s="46"/>
      <c r="CO200" s="88"/>
    </row>
    <row r="201" spans="2:93" s="39" customFormat="1" ht="8.5" customHeight="1" thickBot="1" x14ac:dyDescent="0.4">
      <c r="B201" s="102"/>
      <c r="C201" s="328"/>
      <c r="D201" s="107"/>
      <c r="E201" s="103"/>
      <c r="F201" s="115"/>
      <c r="G201" s="116"/>
      <c r="I201" s="95"/>
      <c r="K201" s="96"/>
      <c r="L201" s="93"/>
      <c r="M201" s="93"/>
      <c r="N201" s="93"/>
      <c r="O201" s="94"/>
      <c r="Q201" s="112"/>
      <c r="R201" s="113"/>
      <c r="T201" s="110">
        <f t="shared" ref="T201" si="664">IF(U199="","",1)</f>
        <v>1</v>
      </c>
      <c r="U201" s="93">
        <f t="shared" ref="U201" si="665">IF(U199="","",1)</f>
        <v>1</v>
      </c>
      <c r="V201" s="109">
        <f t="shared" ref="V201" si="666">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6"/>
      <c r="CL201" s="118"/>
      <c r="CM201" s="158"/>
      <c r="CN201" s="97"/>
      <c r="CO201" s="105"/>
    </row>
    <row r="202" spans="2:93" ht="8.5" customHeight="1" thickTop="1" x14ac:dyDescent="0.35">
      <c r="B202" s="71"/>
      <c r="C202" s="327"/>
      <c r="D202" s="47"/>
      <c r="E202" s="60"/>
      <c r="G202" s="46"/>
      <c r="I202" s="61"/>
      <c r="K202" s="45"/>
      <c r="L202" s="1"/>
      <c r="M202" s="1"/>
      <c r="N202" s="1"/>
      <c r="O202" s="46"/>
      <c r="P202" s="1"/>
      <c r="Q202" s="56"/>
      <c r="R202" s="57"/>
      <c r="T202" s="5">
        <f t="shared" ref="T202" si="667">IF(U203="","",1)</f>
        <v>1</v>
      </c>
      <c r="U202" s="1">
        <f t="shared" ref="U202" si="668">IF(U203="","",1)</f>
        <v>1</v>
      </c>
      <c r="V202" s="6">
        <f t="shared" ref="V202" si="669">IF(U203="","",1)</f>
        <v>1</v>
      </c>
      <c r="X202" s="60"/>
      <c r="Y202" s="46"/>
      <c r="Z202" s="76"/>
      <c r="AB202" s="82"/>
      <c r="AC202" s="45"/>
      <c r="AD202" s="134"/>
      <c r="AF202" s="135"/>
      <c r="AG202" s="136"/>
      <c r="AH202" s="136"/>
      <c r="AI202" s="137"/>
      <c r="AJ202" s="138"/>
      <c r="AL202" s="143"/>
      <c r="AM202" s="137"/>
      <c r="AN202" s="137"/>
      <c r="AO202" s="137"/>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5"/>
      <c r="CL202" s="117"/>
      <c r="CM202" s="134"/>
      <c r="CN202" s="46"/>
      <c r="CO202" s="88"/>
    </row>
    <row r="203" spans="2:93" x14ac:dyDescent="0.35">
      <c r="B203" s="71"/>
      <c r="C203" s="327">
        <f t="shared" ref="C203:D203" si="670">IF(AC203="Athlete Name","",AC203)</f>
        <v>47</v>
      </c>
      <c r="D203" s="47" t="str">
        <f t="shared" si="670"/>
        <v>Ashlyn Blake</v>
      </c>
      <c r="E203" s="60"/>
      <c r="F203" s="3">
        <f>IF(COUNT(AL203:CK203)=0,"", COUNT(AL203:CK203))</f>
        <v>7</v>
      </c>
      <c r="G203" s="46">
        <f t="shared" ref="G203" si="671">_xlfn.IFS(F203="","",F203=1,1,F203=2,2,F203=3,3,F203=4,4,F203=5,5,F203&gt;5,5)</f>
        <v>5</v>
      </c>
      <c r="I203" s="61"/>
      <c r="J203" s="108" t="s">
        <v>7</v>
      </c>
      <c r="K203" s="45">
        <f>IFERROR(LARGE((AL203:CK203),1),"")</f>
        <v>581</v>
      </c>
      <c r="L203" s="1">
        <f>IFERROR(LARGE((AL203:CK203),2),"")</f>
        <v>571</v>
      </c>
      <c r="M203" s="1">
        <f>IFERROR(LARGE((AL203:CK203),3),"")</f>
        <v>568</v>
      </c>
      <c r="N203" s="1">
        <f>IFERROR(LARGE((AL203:CK203),4),"")</f>
        <v>566</v>
      </c>
      <c r="O203" s="46">
        <f>IFERROR(LARGE((AL203:CK203),5),"")</f>
        <v>566</v>
      </c>
      <c r="P203" s="1"/>
      <c r="Q203" s="56">
        <f t="shared" ref="Q203" si="672">IFERROR(AVERAGEIF(K203:O203,"&gt;0"),"")</f>
        <v>570.4</v>
      </c>
      <c r="R203" s="57" t="str">
        <f t="shared" ref="R203" si="673">IF(SUM(AF204:AJ204,K204:O204)=0,"",SUM(AF204:AJ204,K204:O204))</f>
        <v/>
      </c>
      <c r="T203" s="5">
        <f t="shared" ref="T203" si="674">IF(U203="","",1)</f>
        <v>1</v>
      </c>
      <c r="U203" s="4">
        <f t="shared" ref="U203" si="675">IF(SUM(Q203:R203)=0,"",SUM(Q203:R203))</f>
        <v>570.4</v>
      </c>
      <c r="V203" s="6">
        <f t="shared" ref="V203" si="676">IF(U203="","",1)</f>
        <v>1</v>
      </c>
      <c r="X203" s="60" t="str">
        <f t="shared" ref="X203" si="677">IF(AD203="Athlete Name","",AD203)</f>
        <v>Ashlyn Blake</v>
      </c>
      <c r="Y203" s="46"/>
      <c r="Z203" s="76"/>
      <c r="AB203" s="82"/>
      <c r="AC203" s="45">
        <v>47</v>
      </c>
      <c r="AD203" s="60" t="s">
        <v>264</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v>581</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v>568</v>
      </c>
      <c r="BN203" s="62">
        <v>565</v>
      </c>
      <c r="BO203" s="62" t="s">
        <v>7</v>
      </c>
      <c r="BP203" s="62" t="s">
        <v>7</v>
      </c>
      <c r="BQ203" s="62">
        <v>566</v>
      </c>
      <c r="BR203" s="62">
        <v>566</v>
      </c>
      <c r="BS203" s="62" t="s">
        <v>7</v>
      </c>
      <c r="BT203" s="62" t="s">
        <v>7</v>
      </c>
      <c r="BU203" s="62" t="s">
        <v>7</v>
      </c>
      <c r="BV203" s="62" t="s">
        <v>7</v>
      </c>
      <c r="BW203" s="62" t="s">
        <v>7</v>
      </c>
      <c r="BX203" s="62">
        <v>559</v>
      </c>
      <c r="BY203" s="62">
        <v>571</v>
      </c>
      <c r="BZ203" s="62" t="s">
        <v>7</v>
      </c>
      <c r="CA203" s="62" t="s">
        <v>7</v>
      </c>
      <c r="CB203" s="62" t="s">
        <v>7</v>
      </c>
      <c r="CC203" s="62" t="s">
        <v>7</v>
      </c>
      <c r="CD203" s="62" t="s">
        <v>7</v>
      </c>
      <c r="CE203" s="62" t="s">
        <v>7</v>
      </c>
      <c r="CF203" s="62" t="s">
        <v>7</v>
      </c>
      <c r="CG203" s="62" t="s">
        <v>7</v>
      </c>
      <c r="CH203" s="62" t="s">
        <v>7</v>
      </c>
      <c r="CI203" s="62" t="s">
        <v>7</v>
      </c>
      <c r="CJ203" s="62" t="s">
        <v>7</v>
      </c>
      <c r="CK203" s="62" t="s">
        <v>7</v>
      </c>
      <c r="CL203" s="117"/>
      <c r="CM203" s="60" t="str">
        <f>IF(AD203="Athlete Name","",AD203)</f>
        <v>Ashlyn Blake</v>
      </c>
      <c r="CN203" s="46">
        <v>44</v>
      </c>
      <c r="CO203" s="88"/>
    </row>
    <row r="204" spans="2:93" x14ac:dyDescent="0.35">
      <c r="B204" s="71"/>
      <c r="C204" s="327"/>
      <c r="D204" s="47"/>
      <c r="E204" s="60"/>
      <c r="G204" s="46"/>
      <c r="I204" s="61" t="str">
        <f>IF(SUM(AF204:AJ204)=0,"",SUM(AF204:AJ204))</f>
        <v/>
      </c>
      <c r="J204" s="108" t="s">
        <v>12</v>
      </c>
      <c r="K204" s="45" t="str">
        <f>IFERROR(LARGE((AL204:CK204),1),"")</f>
        <v/>
      </c>
      <c r="L204" s="1" t="str">
        <f>IFERROR(LARGE((AL204:CK204),2),"")</f>
        <v/>
      </c>
      <c r="M204" s="1" t="str">
        <f>IFERROR(LARGE((AL204:CK204),3),"")</f>
        <v/>
      </c>
      <c r="N204" s="1" t="str">
        <f>IFERROR(LARGE((AL204:CK204),4),"")</f>
        <v/>
      </c>
      <c r="O204" s="46" t="str">
        <f>IFERROR(LARGE((AL204:CK204),5),"")</f>
        <v/>
      </c>
      <c r="P204" s="1"/>
      <c r="Q204" s="56"/>
      <c r="R204" s="57"/>
      <c r="T204" s="5">
        <f t="shared" ref="T204" si="678">IF(U203="","",1)</f>
        <v>1</v>
      </c>
      <c r="U204" s="126">
        <f t="shared" ref="U204" si="679">IF(U203="","",1)</f>
        <v>1</v>
      </c>
      <c r="V204" s="6">
        <f t="shared" ref="V204" si="680">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117"/>
      <c r="CM204" s="60"/>
      <c r="CN204" s="46"/>
      <c r="CO204" s="88"/>
    </row>
    <row r="205" spans="2:93" s="39" customFormat="1" ht="8.5" customHeight="1" thickBot="1" x14ac:dyDescent="0.4">
      <c r="B205" s="102"/>
      <c r="C205" s="328"/>
      <c r="D205" s="107"/>
      <c r="E205" s="103"/>
      <c r="F205" s="115"/>
      <c r="G205" s="116"/>
      <c r="I205" s="95"/>
      <c r="K205" s="96"/>
      <c r="L205" s="93"/>
      <c r="M205" s="93"/>
      <c r="N205" s="93"/>
      <c r="O205" s="94"/>
      <c r="Q205" s="112"/>
      <c r="R205" s="113"/>
      <c r="T205" s="110">
        <f t="shared" ref="T205" si="681">IF(U203="","",1)</f>
        <v>1</v>
      </c>
      <c r="U205" s="93">
        <f t="shared" ref="U205" si="682">IF(U203="","",1)</f>
        <v>1</v>
      </c>
      <c r="V205" s="109">
        <f t="shared" ref="V205" si="683">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2"/>
      <c r="CL205" s="118"/>
      <c r="CM205" s="146"/>
      <c r="CN205" s="97"/>
      <c r="CO205" s="105"/>
    </row>
    <row r="206" spans="2:93" ht="8.5" customHeight="1" thickTop="1" x14ac:dyDescent="0.35">
      <c r="B206" s="71"/>
      <c r="C206" s="327"/>
      <c r="D206" s="47"/>
      <c r="E206" s="60"/>
      <c r="G206" s="46"/>
      <c r="I206" s="61"/>
      <c r="K206" s="45"/>
      <c r="L206" s="1"/>
      <c r="M206" s="1"/>
      <c r="N206" s="1"/>
      <c r="O206" s="46"/>
      <c r="P206" s="1"/>
      <c r="Q206" s="56"/>
      <c r="R206" s="57"/>
      <c r="T206" s="5">
        <f t="shared" ref="T206" si="684">IF(U207="","",1)</f>
        <v>1</v>
      </c>
      <c r="U206" s="1">
        <f t="shared" ref="U206" si="685">IF(U207="","",1)</f>
        <v>1</v>
      </c>
      <c r="V206" s="6">
        <f t="shared" ref="V206" si="686">IF(U207="","",1)</f>
        <v>1</v>
      </c>
      <c r="X206" s="60"/>
      <c r="Y206" s="46"/>
      <c r="Z206" s="76"/>
      <c r="AB206" s="82"/>
      <c r="AC206" s="45"/>
      <c r="AD206" s="307"/>
      <c r="AF206" s="305"/>
      <c r="AG206" s="306"/>
      <c r="AH206" s="306"/>
      <c r="AI206" s="308"/>
      <c r="AJ206" s="309"/>
      <c r="AL206" s="310"/>
      <c r="AM206" s="308"/>
      <c r="AN206" s="308"/>
      <c r="AO206" s="308"/>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1"/>
      <c r="CK206" s="312"/>
      <c r="CL206" s="117"/>
      <c r="CM206" s="307"/>
      <c r="CN206" s="46"/>
      <c r="CO206" s="88"/>
    </row>
    <row r="207" spans="2:93" x14ac:dyDescent="0.35">
      <c r="B207" s="71"/>
      <c r="C207" s="327">
        <f t="shared" ref="C207:D207" si="687">IF(AC207="Athlete Name","",AC207)</f>
        <v>48</v>
      </c>
      <c r="D207" s="47" t="str">
        <f t="shared" si="687"/>
        <v>Rylie Passmore</v>
      </c>
      <c r="E207" s="60"/>
      <c r="F207" s="3">
        <f>IF(COUNT(AL207:CK207)=0,"", COUNT(AL207:CK207))</f>
        <v>5</v>
      </c>
      <c r="G207" s="46">
        <f t="shared" ref="G207" si="688">_xlfn.IFS(F207="","",F207=1,1,F207=2,2,F207=3,3,F207=4,4,F207=5,5,F207&gt;5,5)</f>
        <v>5</v>
      </c>
      <c r="I207" s="61"/>
      <c r="J207" s="108" t="s">
        <v>7</v>
      </c>
      <c r="K207" s="45">
        <f>IFERROR(LARGE((AL207:CK207),1),"")</f>
        <v>586</v>
      </c>
      <c r="L207" s="1">
        <f>IFERROR(LARGE((AL207:CK207),2),"")</f>
        <v>582</v>
      </c>
      <c r="M207" s="1">
        <f>IFERROR(LARGE((AL207:CK207),3),"")</f>
        <v>580</v>
      </c>
      <c r="N207" s="1">
        <f>IFERROR(LARGE((AL207:CK207),4),"")</f>
        <v>578</v>
      </c>
      <c r="O207" s="46">
        <f>IFERROR(LARGE((AL207:CK207),5),"")</f>
        <v>576</v>
      </c>
      <c r="P207" s="1"/>
      <c r="Q207" s="56">
        <f t="shared" ref="Q207" si="689">IFERROR(AVERAGEIF(K207:O207,"&gt;0"),"")</f>
        <v>580.4</v>
      </c>
      <c r="R207" s="57" t="str">
        <f t="shared" ref="R207" si="690">IF(SUM(AF208:AJ208,K208:O208)=0,"",SUM(AF208:AJ208,K208:O208))</f>
        <v/>
      </c>
      <c r="T207" s="5">
        <f t="shared" ref="T207" si="691">IF(U207="","",1)</f>
        <v>1</v>
      </c>
      <c r="U207" s="4">
        <f t="shared" ref="U207" si="692">IF(SUM(Q207:R207)=0,"",SUM(Q207:R207))</f>
        <v>580.4</v>
      </c>
      <c r="V207" s="6">
        <f t="shared" ref="V207" si="693">IF(U207="","",1)</f>
        <v>1</v>
      </c>
      <c r="X207" s="60" t="str">
        <f t="shared" ref="X207" si="694">IF(AD207="Athlete Name","",AD207)</f>
        <v>Rylie Passmore</v>
      </c>
      <c r="Y207" s="46"/>
      <c r="Z207" s="76"/>
      <c r="AB207" s="82"/>
      <c r="AC207" s="45">
        <v>48</v>
      </c>
      <c r="AD207" s="60" t="s">
        <v>265</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v>586</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v>576</v>
      </c>
      <c r="BN207" s="62">
        <v>582</v>
      </c>
      <c r="BO207" s="62" t="s">
        <v>7</v>
      </c>
      <c r="BP207" s="62" t="s">
        <v>7</v>
      </c>
      <c r="BQ207" s="62" t="s">
        <v>7</v>
      </c>
      <c r="BR207" s="62" t="s">
        <v>7</v>
      </c>
      <c r="BS207" s="62" t="s">
        <v>7</v>
      </c>
      <c r="BT207" s="62" t="s">
        <v>7</v>
      </c>
      <c r="BU207" s="62" t="s">
        <v>7</v>
      </c>
      <c r="BV207" s="62" t="s">
        <v>7</v>
      </c>
      <c r="BW207" s="62" t="s">
        <v>7</v>
      </c>
      <c r="BX207" s="62">
        <v>578</v>
      </c>
      <c r="BY207" s="62">
        <v>580</v>
      </c>
      <c r="BZ207" s="62" t="s">
        <v>7</v>
      </c>
      <c r="CA207" s="62" t="s">
        <v>7</v>
      </c>
      <c r="CB207" s="62" t="s">
        <v>7</v>
      </c>
      <c r="CC207" s="62" t="s">
        <v>7</v>
      </c>
      <c r="CD207" s="62" t="s">
        <v>7</v>
      </c>
      <c r="CE207" s="62" t="s">
        <v>7</v>
      </c>
      <c r="CF207" s="62" t="s">
        <v>7</v>
      </c>
      <c r="CG207" s="62" t="s">
        <v>7</v>
      </c>
      <c r="CH207" s="62" t="s">
        <v>7</v>
      </c>
      <c r="CI207" s="62" t="s">
        <v>7</v>
      </c>
      <c r="CJ207" s="62" t="s">
        <v>7</v>
      </c>
      <c r="CK207" s="62" t="s">
        <v>7</v>
      </c>
      <c r="CL207" s="117"/>
      <c r="CM207" s="60" t="str">
        <f>IF(AD207="Athlete Name","",AD207)</f>
        <v>Rylie Passmore</v>
      </c>
      <c r="CN207" s="46">
        <v>44</v>
      </c>
      <c r="CO207" s="88"/>
    </row>
    <row r="208" spans="2:93" x14ac:dyDescent="0.35">
      <c r="B208" s="71"/>
      <c r="C208" s="327"/>
      <c r="D208" s="47"/>
      <c r="E208" s="60"/>
      <c r="G208" s="46"/>
      <c r="I208" s="61" t="str">
        <f>IF(SUM(AF208:AJ208)=0,"",SUM(AF208:AJ208))</f>
        <v/>
      </c>
      <c r="J208" s="108" t="s">
        <v>12</v>
      </c>
      <c r="K208" s="45" t="str">
        <f>IFERROR(LARGE((AL208:CK208),1),"")</f>
        <v/>
      </c>
      <c r="L208" s="1" t="str">
        <f>IFERROR(LARGE((AL208:CK208),2),"")</f>
        <v/>
      </c>
      <c r="M208" s="1" t="str">
        <f>IFERROR(LARGE((AL208:CK208),3),"")</f>
        <v/>
      </c>
      <c r="N208" s="1" t="str">
        <f>IFERROR(LARGE((AL208:CK208),4),"")</f>
        <v/>
      </c>
      <c r="O208" s="46" t="str">
        <f>IFERROR(LARGE((AL208:CK208),5),"")</f>
        <v/>
      </c>
      <c r="P208" s="1"/>
      <c r="Q208" s="56"/>
      <c r="R208" s="57"/>
      <c r="T208" s="5">
        <f t="shared" ref="T208" si="695">IF(U207="","",1)</f>
        <v>1</v>
      </c>
      <c r="U208" s="126">
        <f t="shared" ref="U208" si="696">IF(U207="","",1)</f>
        <v>1</v>
      </c>
      <c r="V208" s="6">
        <f t="shared" ref="V208" si="697">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117"/>
      <c r="CM208" s="60"/>
      <c r="CN208" s="46"/>
      <c r="CO208" s="88"/>
    </row>
    <row r="209" spans="2:93" s="39" customFormat="1" ht="8.5" customHeight="1" thickBot="1" x14ac:dyDescent="0.4">
      <c r="B209" s="102"/>
      <c r="C209" s="328"/>
      <c r="D209" s="107"/>
      <c r="E209" s="103"/>
      <c r="F209" s="115"/>
      <c r="G209" s="116"/>
      <c r="I209" s="95"/>
      <c r="K209" s="96"/>
      <c r="L209" s="93"/>
      <c r="M209" s="93"/>
      <c r="N209" s="93"/>
      <c r="O209" s="94"/>
      <c r="Q209" s="112"/>
      <c r="R209" s="113"/>
      <c r="T209" s="110">
        <f t="shared" ref="T209" si="698">IF(U207="","",1)</f>
        <v>1</v>
      </c>
      <c r="U209" s="93">
        <f t="shared" ref="U209" si="699">IF(U207="","",1)</f>
        <v>1</v>
      </c>
      <c r="V209" s="109">
        <f t="shared" ref="V209" si="700">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6"/>
      <c r="CL209" s="118"/>
      <c r="CM209" s="158"/>
      <c r="CN209" s="97"/>
      <c r="CO209" s="105"/>
    </row>
    <row r="210" spans="2:93" ht="8.5" customHeight="1" thickTop="1" x14ac:dyDescent="0.35">
      <c r="B210" s="71"/>
      <c r="C210" s="327"/>
      <c r="D210" s="47"/>
      <c r="E210" s="60"/>
      <c r="G210" s="46"/>
      <c r="I210" s="61"/>
      <c r="K210" s="45"/>
      <c r="L210" s="1"/>
      <c r="M210" s="1"/>
      <c r="N210" s="1"/>
      <c r="O210" s="46"/>
      <c r="P210" s="1"/>
      <c r="Q210" s="56"/>
      <c r="R210" s="57"/>
      <c r="T210" s="5">
        <f t="shared" ref="T210" si="701">IF(U211="","",1)</f>
        <v>1</v>
      </c>
      <c r="U210" s="1">
        <f t="shared" ref="U210" si="702">IF(U211="","",1)</f>
        <v>1</v>
      </c>
      <c r="V210" s="6">
        <f t="shared" ref="V210" si="703">IF(U211="","",1)</f>
        <v>1</v>
      </c>
      <c r="X210" s="60"/>
      <c r="Y210" s="46"/>
      <c r="Z210" s="76"/>
      <c r="AB210" s="82"/>
      <c r="AC210" s="45"/>
      <c r="AD210" s="134"/>
      <c r="AF210" s="135"/>
      <c r="AG210" s="136"/>
      <c r="AH210" s="136"/>
      <c r="AI210" s="137"/>
      <c r="AJ210" s="138"/>
      <c r="AL210" s="143"/>
      <c r="AM210" s="137"/>
      <c r="AN210" s="137"/>
      <c r="AO210" s="137"/>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5"/>
      <c r="CL210" s="117"/>
      <c r="CM210" s="134"/>
      <c r="CN210" s="46"/>
      <c r="CO210" s="88"/>
    </row>
    <row r="211" spans="2:93" x14ac:dyDescent="0.35">
      <c r="B211" s="71"/>
      <c r="C211" s="327">
        <f t="shared" ref="C211:D211" si="704">IF(AC211="Athlete Name","",AC211)</f>
        <v>49</v>
      </c>
      <c r="D211" s="47" t="str">
        <f t="shared" si="704"/>
        <v>Grace Foley</v>
      </c>
      <c r="E211" s="60"/>
      <c r="F211" s="3">
        <f>IF(COUNT(AL211:CK211)=0,"", COUNT(AL211:CK211))</f>
        <v>3</v>
      </c>
      <c r="G211" s="46">
        <f t="shared" ref="G211" si="705">_xlfn.IFS(F211="","",F211=1,1,F211=2,2,F211=3,3,F211=4,4,F211=5,5,F211&gt;5,5)</f>
        <v>3</v>
      </c>
      <c r="I211" s="61"/>
      <c r="J211" s="108" t="s">
        <v>7</v>
      </c>
      <c r="K211" s="45">
        <f>IFERROR(LARGE((AL211:CK211),1),"")</f>
        <v>580</v>
      </c>
      <c r="L211" s="1">
        <f>IFERROR(LARGE((AL211:CK211),2),"")</f>
        <v>574</v>
      </c>
      <c r="M211" s="1">
        <f>IFERROR(LARGE((AL211:CK211),3),"")</f>
        <v>564</v>
      </c>
      <c r="N211" s="1" t="str">
        <f>IFERROR(LARGE((AL211:CK211),4),"")</f>
        <v/>
      </c>
      <c r="O211" s="46" t="str">
        <f>IFERROR(LARGE((AL211:CK211),5),"")</f>
        <v/>
      </c>
      <c r="P211" s="1"/>
      <c r="Q211" s="56">
        <f t="shared" ref="Q211" si="706">IFERROR(AVERAGEIF(K211:O211,"&gt;0"),"")</f>
        <v>572.66666666666663</v>
      </c>
      <c r="R211" s="57" t="str">
        <f t="shared" ref="R211" si="707">IF(SUM(AF212:AJ212,K212:O212)=0,"",SUM(AF212:AJ212,K212:O212))</f>
        <v/>
      </c>
      <c r="T211" s="5">
        <f t="shared" ref="T211" si="708">IF(U211="","",1)</f>
        <v>1</v>
      </c>
      <c r="U211" s="4">
        <f t="shared" ref="U211" si="709">IF(SUM(Q211:R211)=0,"",SUM(Q211:R211))</f>
        <v>572.66666666666663</v>
      </c>
      <c r="V211" s="6">
        <f t="shared" ref="V211" si="710">IF(U211="","",1)</f>
        <v>1</v>
      </c>
      <c r="X211" s="60" t="str">
        <f t="shared" ref="X211" si="711">IF(AD211="Athlete Name","",AD211)</f>
        <v>Grace Foley</v>
      </c>
      <c r="Y211" s="46"/>
      <c r="Z211" s="76"/>
      <c r="AB211" s="82"/>
      <c r="AC211" s="45">
        <v>49</v>
      </c>
      <c r="AD211" s="60" t="s">
        <v>289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v>580</v>
      </c>
      <c r="BS211" s="62" t="s">
        <v>7</v>
      </c>
      <c r="BT211" s="62" t="s">
        <v>7</v>
      </c>
      <c r="BU211" s="62" t="s">
        <v>7</v>
      </c>
      <c r="BV211" s="62" t="s">
        <v>7</v>
      </c>
      <c r="BW211" s="62" t="s">
        <v>7</v>
      </c>
      <c r="BX211" s="62">
        <v>564</v>
      </c>
      <c r="BY211" s="62">
        <v>574</v>
      </c>
      <c r="BZ211" s="62" t="s">
        <v>7</v>
      </c>
      <c r="CA211" s="62" t="s">
        <v>7</v>
      </c>
      <c r="CB211" s="62" t="s">
        <v>7</v>
      </c>
      <c r="CC211" s="62" t="s">
        <v>7</v>
      </c>
      <c r="CD211" s="62" t="s">
        <v>7</v>
      </c>
      <c r="CE211" s="62" t="s">
        <v>7</v>
      </c>
      <c r="CF211" s="62" t="s">
        <v>7</v>
      </c>
      <c r="CG211" s="62" t="s">
        <v>7</v>
      </c>
      <c r="CH211" s="62" t="s">
        <v>7</v>
      </c>
      <c r="CI211" s="62" t="s">
        <v>7</v>
      </c>
      <c r="CJ211" s="62" t="s">
        <v>7</v>
      </c>
      <c r="CK211" s="62" t="s">
        <v>7</v>
      </c>
      <c r="CL211" s="117"/>
      <c r="CM211" s="60" t="str">
        <f>IF(AD211="Athlete Name","",AD211)</f>
        <v>Grace Foley</v>
      </c>
      <c r="CN211" s="46">
        <v>44</v>
      </c>
      <c r="CO211" s="88"/>
    </row>
    <row r="212" spans="2:93" x14ac:dyDescent="0.35">
      <c r="B212" s="71"/>
      <c r="C212" s="327"/>
      <c r="D212" s="47"/>
      <c r="E212" s="60"/>
      <c r="G212" s="46"/>
      <c r="I212" s="61" t="str">
        <f>IF(SUM(AF212:AJ212)=0,"",SUM(AF212:AJ212))</f>
        <v/>
      </c>
      <c r="J212" s="108" t="s">
        <v>12</v>
      </c>
      <c r="K212" s="45" t="str">
        <f>IFERROR(LARGE((AL212:CK212),1),"")</f>
        <v/>
      </c>
      <c r="L212" s="1" t="str">
        <f>IFERROR(LARGE((AL212:CK212),2),"")</f>
        <v/>
      </c>
      <c r="M212" s="1" t="str">
        <f>IFERROR(LARGE((AL212:CK212),3),"")</f>
        <v/>
      </c>
      <c r="N212" s="1" t="str">
        <f>IFERROR(LARGE((AL212:CK212),4),"")</f>
        <v/>
      </c>
      <c r="O212" s="46" t="str">
        <f>IFERROR(LARGE((AL212:CK212),5),"")</f>
        <v/>
      </c>
      <c r="P212" s="1"/>
      <c r="Q212" s="56"/>
      <c r="R212" s="57"/>
      <c r="T212" s="5">
        <f t="shared" ref="T212" si="712">IF(U211="","",1)</f>
        <v>1</v>
      </c>
      <c r="U212" s="126">
        <f t="shared" ref="U212" si="713">IF(U211="","",1)</f>
        <v>1</v>
      </c>
      <c r="V212" s="6">
        <f t="shared" ref="V212" si="714">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117"/>
      <c r="CM212" s="60"/>
      <c r="CN212" s="46"/>
      <c r="CO212" s="88"/>
    </row>
    <row r="213" spans="2:93" s="39" customFormat="1" ht="8.5" customHeight="1" thickBot="1" x14ac:dyDescent="0.4">
      <c r="B213" s="102"/>
      <c r="C213" s="328"/>
      <c r="D213" s="107"/>
      <c r="E213" s="103"/>
      <c r="F213" s="115"/>
      <c r="G213" s="116"/>
      <c r="I213" s="95"/>
      <c r="K213" s="96"/>
      <c r="L213" s="93"/>
      <c r="M213" s="93"/>
      <c r="N213" s="93"/>
      <c r="O213" s="94"/>
      <c r="Q213" s="112"/>
      <c r="R213" s="113"/>
      <c r="T213" s="110">
        <f t="shared" ref="T213" si="715">IF(U211="","",1)</f>
        <v>1</v>
      </c>
      <c r="U213" s="93">
        <f t="shared" ref="U213" si="716">IF(U211="","",1)</f>
        <v>1</v>
      </c>
      <c r="V213" s="109">
        <f t="shared" ref="V213" si="717">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2"/>
      <c r="CL213" s="118"/>
      <c r="CM213" s="146"/>
      <c r="CN213" s="97"/>
      <c r="CO213" s="105"/>
    </row>
    <row r="214" spans="2:93" ht="8.5" customHeight="1" thickTop="1" x14ac:dyDescent="0.35">
      <c r="B214" s="71"/>
      <c r="C214" s="327"/>
      <c r="D214" s="47"/>
      <c r="E214" s="60"/>
      <c r="G214" s="46"/>
      <c r="I214" s="61"/>
      <c r="K214" s="45"/>
      <c r="L214" s="1"/>
      <c r="M214" s="1"/>
      <c r="N214" s="1"/>
      <c r="O214" s="46"/>
      <c r="P214" s="1"/>
      <c r="Q214" s="56"/>
      <c r="R214" s="57"/>
      <c r="T214" s="5">
        <f t="shared" ref="T214" si="718">IF(U215="","",1)</f>
        <v>1</v>
      </c>
      <c r="U214" s="1">
        <f t="shared" ref="U214" si="719">IF(U215="","",1)</f>
        <v>1</v>
      </c>
      <c r="V214" s="6">
        <f t="shared" ref="V214" si="720">IF(U215="","",1)</f>
        <v>1</v>
      </c>
      <c r="X214" s="60"/>
      <c r="Y214" s="46"/>
      <c r="Z214" s="76"/>
      <c r="AB214" s="82"/>
      <c r="AC214" s="45"/>
      <c r="AD214" s="149"/>
      <c r="AF214" s="150"/>
      <c r="AG214" s="151"/>
      <c r="AH214" s="151"/>
      <c r="AI214" s="151"/>
      <c r="AJ214" s="152"/>
      <c r="AL214" s="150"/>
      <c r="AM214" s="151"/>
      <c r="AN214" s="151"/>
      <c r="AO214" s="151"/>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2"/>
      <c r="CL214" s="117"/>
      <c r="CM214" s="149"/>
      <c r="CN214" s="46"/>
      <c r="CO214" s="88"/>
    </row>
    <row r="215" spans="2:93" x14ac:dyDescent="0.35">
      <c r="B215" s="71"/>
      <c r="C215" s="327">
        <f t="shared" ref="C215:D215" si="721">IF(AC215="Athlete Name","",AC215)</f>
        <v>50</v>
      </c>
      <c r="D215" s="47" t="str">
        <f t="shared" si="721"/>
        <v>Rebecca Lamb</v>
      </c>
      <c r="E215" s="60"/>
      <c r="F215" s="3">
        <f>IF(COUNT(AL215:CK215)=0,"", COUNT(AL215:CK215))</f>
        <v>1</v>
      </c>
      <c r="G215" s="46">
        <f t="shared" ref="G215" si="722">_xlfn.IFS(F215="","",F215=1,1,F215=2,2,F215=3,3,F215=4,4,F215=5,5,F215&gt;5,5)</f>
        <v>1</v>
      </c>
      <c r="I215" s="61"/>
      <c r="J215" s="108" t="s">
        <v>7</v>
      </c>
      <c r="K215" s="45">
        <f>IFERROR(LARGE((AL215:CK215),1),"")</f>
        <v>580</v>
      </c>
      <c r="L215" s="1" t="str">
        <f>IFERROR(LARGE((AL215:CK215),2),"")</f>
        <v/>
      </c>
      <c r="M215" s="1" t="str">
        <f>IFERROR(LARGE((AL215:CK215),3),"")</f>
        <v/>
      </c>
      <c r="N215" s="1" t="str">
        <f>IFERROR(LARGE((AL215:CK215),4),"")</f>
        <v/>
      </c>
      <c r="O215" s="46" t="str">
        <f>IFERROR(LARGE((AL215:CK215),5),"")</f>
        <v/>
      </c>
      <c r="P215" s="1"/>
      <c r="Q215" s="56">
        <f t="shared" ref="Q215" si="723">IFERROR(AVERAGEIF(K215:O215,"&gt;0"),"")</f>
        <v>580</v>
      </c>
      <c r="R215" s="57" t="str">
        <f t="shared" ref="R215" si="724">IF(SUM(AF216:AJ216,K216:O216)=0,"",SUM(AF216:AJ216,K216:O216))</f>
        <v/>
      </c>
      <c r="T215" s="5">
        <f t="shared" ref="T215" si="725">IF(U215="","",1)</f>
        <v>1</v>
      </c>
      <c r="U215" s="4">
        <f t="shared" ref="U215" si="726">IF(SUM(Q215:R215)=0,"",SUM(Q215:R215))</f>
        <v>580</v>
      </c>
      <c r="V215" s="6">
        <f t="shared" ref="V215" si="727">IF(U215="","",1)</f>
        <v>1</v>
      </c>
      <c r="X215" s="60" t="str">
        <f t="shared" ref="X215" si="728">IF(AD215="Athlete Name","",AD215)</f>
        <v>Rebecca Lamb</v>
      </c>
      <c r="Y215" s="46"/>
      <c r="Z215" s="76"/>
      <c r="AB215" s="82"/>
      <c r="AC215" s="45">
        <v>50</v>
      </c>
      <c r="AD215" s="60" t="s">
        <v>304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580</v>
      </c>
      <c r="BZ215" s="62" t="s">
        <v>7</v>
      </c>
      <c r="CA215" s="62" t="s">
        <v>7</v>
      </c>
      <c r="CB215" s="62" t="s">
        <v>7</v>
      </c>
      <c r="CC215" s="62" t="s">
        <v>7</v>
      </c>
      <c r="CD215" s="62" t="s">
        <v>7</v>
      </c>
      <c r="CE215" s="62" t="s">
        <v>7</v>
      </c>
      <c r="CF215" s="62" t="s">
        <v>7</v>
      </c>
      <c r="CG215" s="62" t="s">
        <v>7</v>
      </c>
      <c r="CH215" s="62" t="s">
        <v>7</v>
      </c>
      <c r="CI215" s="62" t="s">
        <v>7</v>
      </c>
      <c r="CJ215" s="62" t="s">
        <v>7</v>
      </c>
      <c r="CK215" s="62" t="s">
        <v>7</v>
      </c>
      <c r="CL215" s="117"/>
      <c r="CM215" s="60" t="str">
        <f>IF(AD215="Athlete Name","",AD215)</f>
        <v>Rebecca Lamb</v>
      </c>
      <c r="CN215" s="46">
        <v>45</v>
      </c>
      <c r="CO215" s="88"/>
    </row>
    <row r="216" spans="2:93" x14ac:dyDescent="0.35">
      <c r="B216" s="71"/>
      <c r="C216" s="327"/>
      <c r="D216" s="47"/>
      <c r="E216" s="60"/>
      <c r="G216" s="46"/>
      <c r="I216" s="61" t="str">
        <f>IF(SUM(AF216:AJ216)=0,"",SUM(AF216:AJ216))</f>
        <v/>
      </c>
      <c r="J216" s="108" t="s">
        <v>12</v>
      </c>
      <c r="K216" s="45" t="str">
        <f>IFERROR(LARGE((AL216:CK216),1),"")</f>
        <v/>
      </c>
      <c r="L216" s="1" t="str">
        <f>IFERROR(LARGE((AL216:CK216),2),"")</f>
        <v/>
      </c>
      <c r="M216" s="1" t="str">
        <f>IFERROR(LARGE((AL216:CK216),3),"")</f>
        <v/>
      </c>
      <c r="N216" s="1" t="str">
        <f>IFERROR(LARGE((AL216:CK216),4),"")</f>
        <v/>
      </c>
      <c r="O216" s="46" t="str">
        <f>IFERROR(LARGE((AL216:CK216),5),"")</f>
        <v/>
      </c>
      <c r="P216" s="1"/>
      <c r="Q216" s="56"/>
      <c r="R216" s="57"/>
      <c r="T216" s="5">
        <f t="shared" ref="T216" si="729">IF(U215="","",1)</f>
        <v>1</v>
      </c>
      <c r="U216" s="126">
        <f t="shared" ref="U216" si="730">IF(U215="","",1)</f>
        <v>1</v>
      </c>
      <c r="V216" s="6">
        <f t="shared" ref="V216" si="731">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117"/>
      <c r="CM216" s="60"/>
      <c r="CN216" s="46"/>
      <c r="CO216" s="88"/>
    </row>
    <row r="217" spans="2:93" s="39" customFormat="1" ht="8.5" customHeight="1" thickBot="1" x14ac:dyDescent="0.4">
      <c r="B217" s="102"/>
      <c r="C217" s="328"/>
      <c r="D217" s="101"/>
      <c r="E217" s="103"/>
      <c r="F217" s="99"/>
      <c r="G217" s="100"/>
      <c r="I217" s="106"/>
      <c r="K217" s="101"/>
      <c r="L217" s="99"/>
      <c r="M217" s="99"/>
      <c r="N217" s="99"/>
      <c r="O217" s="100"/>
      <c r="Q217" s="114"/>
      <c r="R217" s="100"/>
      <c r="T217" s="120">
        <f t="shared" ref="T217" si="732">IF(U215="","",1)</f>
        <v>1</v>
      </c>
      <c r="U217" s="39">
        <f t="shared" ref="U217" si="733">IF(U215="","",1)</f>
        <v>1</v>
      </c>
      <c r="V217" s="121">
        <f t="shared" ref="V217" si="734">IF(U215="","",1)</f>
        <v>1</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6"/>
      <c r="CM217" s="158"/>
      <c r="CN217" s="97"/>
      <c r="CO217" s="105"/>
    </row>
    <row r="218" spans="2:93" ht="8.5" customHeight="1" thickTop="1" x14ac:dyDescent="0.35">
      <c r="B218" s="71"/>
      <c r="C218" s="327"/>
      <c r="D218" s="47"/>
      <c r="E218" s="60"/>
      <c r="G218" s="46"/>
      <c r="I218" s="61"/>
      <c r="K218" s="45"/>
      <c r="L218" s="1"/>
      <c r="M218" s="1"/>
      <c r="N218" s="1"/>
      <c r="O218" s="46"/>
      <c r="P218" s="1"/>
      <c r="Q218" s="56"/>
      <c r="R218" s="57"/>
      <c r="T218" s="5" t="str">
        <f t="shared" ref="T218" si="735">IF(U219="","",1)</f>
        <v/>
      </c>
      <c r="U218" s="1" t="str">
        <f t="shared" ref="U218" si="736">IF(U219="","",1)</f>
        <v/>
      </c>
      <c r="V218" s="6" t="str">
        <f t="shared" ref="V218" si="737">IF(U219="","",1)</f>
        <v/>
      </c>
      <c r="X218" s="60"/>
      <c r="Y218" s="46"/>
      <c r="Z218" s="76"/>
      <c r="AB218" s="82"/>
      <c r="AC218" s="45"/>
      <c r="AD218" s="149"/>
      <c r="AF218" s="150"/>
      <c r="AG218" s="151"/>
      <c r="AH218" s="151"/>
      <c r="AI218" s="151"/>
      <c r="AJ218" s="152"/>
      <c r="AL218" s="150"/>
      <c r="AM218" s="151"/>
      <c r="AN218" s="151"/>
      <c r="AO218" s="151"/>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7"/>
      <c r="CK218" s="152"/>
      <c r="CL218" s="117"/>
      <c r="CM218" s="149"/>
      <c r="CN218" s="46"/>
      <c r="CO218" s="88"/>
    </row>
    <row r="219" spans="2:93" x14ac:dyDescent="0.35">
      <c r="B219" s="71"/>
      <c r="C219" s="327">
        <f t="shared" ref="C219" si="738">IF(AC219="Athlete Name","",AC219)</f>
        <v>50</v>
      </c>
      <c r="D219" s="47" t="str">
        <f t="shared" ref="D219" si="739">IF(AD219="Athlete Name","",AD219)</f>
        <v/>
      </c>
      <c r="E219" s="60"/>
      <c r="F219" s="3" t="str">
        <f>IF(COUNT(AL219:CK219)=0,"", COUNT(AL219:CK219))</f>
        <v/>
      </c>
      <c r="G219" s="46" t="str">
        <f t="shared" ref="G219" si="740">_xlfn.IFS(F219="","",F219=1,1,F219=2,2,F219=3,3,F219=4,4,F219=5,5,F219&gt;5,5)</f>
        <v/>
      </c>
      <c r="I219" s="61"/>
      <c r="J219" s="108" t="s">
        <v>7</v>
      </c>
      <c r="K219" s="45" t="str">
        <f>IFERROR(LARGE((AL219:CK219),1),"")</f>
        <v/>
      </c>
      <c r="L219" s="1" t="str">
        <f>IFERROR(LARGE((AL219:CK219),2),"")</f>
        <v/>
      </c>
      <c r="M219" s="1" t="str">
        <f>IFERROR(LARGE((AL219:CK219),3),"")</f>
        <v/>
      </c>
      <c r="N219" s="1" t="str">
        <f>IFERROR(LARGE((AL219:CK219),4),"")</f>
        <v/>
      </c>
      <c r="O219" s="46" t="str">
        <f>IFERROR(LARGE((AL219:CK219),5),"")</f>
        <v/>
      </c>
      <c r="P219" s="1"/>
      <c r="Q219" s="56" t="str">
        <f t="shared" ref="Q219" si="741">IFERROR(AVERAGEIF(K219:O219,"&gt;0"),"")</f>
        <v/>
      </c>
      <c r="R219" s="57" t="str">
        <f t="shared" ref="R219" si="742">IF(SUM(AF220:AJ220,K220:O220)=0,"",SUM(AF220:AJ220,K220:O220))</f>
        <v/>
      </c>
      <c r="T219" s="5" t="str">
        <f t="shared" ref="T219" si="743">IF(U219="","",1)</f>
        <v/>
      </c>
      <c r="U219" s="4" t="str">
        <f t="shared" ref="U219" si="744">IF(SUM(Q219:R219)=0,"",SUM(Q219:R219))</f>
        <v/>
      </c>
      <c r="V219" s="6" t="str">
        <f t="shared" ref="V219" si="745">IF(U219="","",1)</f>
        <v/>
      </c>
      <c r="X219" s="60" t="str">
        <f t="shared" ref="X219" si="746">IF(AD219="Athlete Name","",AD219)</f>
        <v/>
      </c>
      <c r="Y219" s="46"/>
      <c r="Z219" s="76"/>
      <c r="AB219" s="82"/>
      <c r="AC219" s="45">
        <v>50</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62" t="s">
        <v>7</v>
      </c>
      <c r="CL219" s="117"/>
      <c r="CM219" s="60" t="str">
        <f>IF(AD219="Athlete Name","",AD219)</f>
        <v/>
      </c>
      <c r="CN219" s="46">
        <v>45</v>
      </c>
      <c r="CO219" s="88"/>
    </row>
    <row r="220" spans="2:93" x14ac:dyDescent="0.35">
      <c r="B220" s="71"/>
      <c r="C220" s="327"/>
      <c r="D220" s="47"/>
      <c r="E220" s="60"/>
      <c r="G220" s="46"/>
      <c r="I220" s="61" t="str">
        <f>IF(SUM(AF220:AJ220)=0,"",SUM(AF220:AJ220))</f>
        <v/>
      </c>
      <c r="J220" s="108" t="s">
        <v>12</v>
      </c>
      <c r="K220" s="45" t="str">
        <f>IFERROR(LARGE((AL220:CK220),1),"")</f>
        <v/>
      </c>
      <c r="L220" s="1" t="str">
        <f>IFERROR(LARGE((AL220:CK220),2),"")</f>
        <v/>
      </c>
      <c r="M220" s="1" t="str">
        <f>IFERROR(LARGE((AL220:CK220),3),"")</f>
        <v/>
      </c>
      <c r="N220" s="1" t="str">
        <f>IFERROR(LARGE((AL220:CK220),4),"")</f>
        <v/>
      </c>
      <c r="O220" s="46" t="str">
        <f>IFERROR(LARGE((AL220:CK220),5),"")</f>
        <v/>
      </c>
      <c r="P220" s="1"/>
      <c r="Q220" s="56"/>
      <c r="R220" s="57"/>
      <c r="T220" s="5" t="str">
        <f t="shared" ref="T220" si="747">IF(U219="","",1)</f>
        <v/>
      </c>
      <c r="U220" s="126" t="str">
        <f t="shared" ref="U220" si="748">IF(U219="","",1)</f>
        <v/>
      </c>
      <c r="V220" s="6" t="str">
        <f t="shared" ref="V220" si="749">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117"/>
      <c r="CM220" s="60"/>
      <c r="CN220" s="46"/>
      <c r="CO220" s="88"/>
    </row>
    <row r="221" spans="2:93" s="39" customFormat="1" ht="8.5" customHeight="1" thickBot="1" x14ac:dyDescent="0.4">
      <c r="B221" s="102"/>
      <c r="C221" s="328"/>
      <c r="D221" s="101"/>
      <c r="E221" s="103"/>
      <c r="F221" s="99"/>
      <c r="G221" s="100"/>
      <c r="I221" s="106"/>
      <c r="K221" s="101"/>
      <c r="L221" s="99"/>
      <c r="M221" s="99"/>
      <c r="N221" s="99"/>
      <c r="O221" s="100"/>
      <c r="Q221" s="114"/>
      <c r="R221" s="100"/>
      <c r="T221" s="120" t="str">
        <f t="shared" ref="T221" si="750">IF(U219="","",1)</f>
        <v/>
      </c>
      <c r="U221" s="39" t="str">
        <f t="shared" ref="U221" si="751">IF(U219="","",1)</f>
        <v/>
      </c>
      <c r="V221" s="121" t="str">
        <f t="shared" ref="V221" si="752">IF(U219="","",1)</f>
        <v/>
      </c>
      <c r="X221" s="106"/>
      <c r="Y221" s="97"/>
      <c r="Z221" s="98"/>
      <c r="AB221" s="104"/>
      <c r="AC221" s="92"/>
      <c r="AD221" s="148"/>
      <c r="AF221" s="153"/>
      <c r="AG221" s="154"/>
      <c r="AH221" s="154"/>
      <c r="AI221" s="155"/>
      <c r="AJ221" s="156"/>
      <c r="AL221" s="159"/>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6"/>
      <c r="CM221" s="158"/>
      <c r="CN221" s="97"/>
      <c r="CO221" s="105"/>
    </row>
    <row r="222" spans="2:93" ht="8.5" customHeight="1" thickTop="1" x14ac:dyDescent="0.35">
      <c r="B222" s="71"/>
      <c r="C222" s="327"/>
      <c r="D222" s="47"/>
      <c r="E222" s="60"/>
      <c r="G222" s="46"/>
      <c r="I222" s="61"/>
      <c r="K222" s="45"/>
      <c r="L222" s="1"/>
      <c r="M222" s="1"/>
      <c r="N222" s="1"/>
      <c r="O222" s="46"/>
      <c r="P222" s="1"/>
      <c r="Q222" s="56"/>
      <c r="R222" s="57"/>
      <c r="T222" s="5" t="str">
        <f t="shared" ref="T222" si="753">IF(U223="","",1)</f>
        <v/>
      </c>
      <c r="U222" s="1" t="str">
        <f t="shared" ref="U222" si="754">IF(U223="","",1)</f>
        <v/>
      </c>
      <c r="V222" s="6" t="str">
        <f t="shared" ref="V222" si="755">IF(U223="","",1)</f>
        <v/>
      </c>
      <c r="X222" s="60"/>
      <c r="Y222" s="46"/>
      <c r="Z222" s="76"/>
      <c r="AB222" s="82"/>
      <c r="AC222" s="45"/>
      <c r="AD222" s="134"/>
      <c r="AF222" s="135"/>
      <c r="AG222" s="136"/>
      <c r="AH222" s="136"/>
      <c r="AI222" s="137"/>
      <c r="AJ222" s="138"/>
      <c r="AL222" s="143"/>
      <c r="AM222" s="137"/>
      <c r="AN222" s="137"/>
      <c r="AO222" s="137"/>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5"/>
      <c r="CL222" s="117"/>
      <c r="CM222" s="134"/>
      <c r="CN222" s="46"/>
      <c r="CO222" s="88"/>
    </row>
    <row r="223" spans="2:93" x14ac:dyDescent="0.35">
      <c r="B223" s="71"/>
      <c r="C223" s="327">
        <f t="shared" ref="C223" si="756">IF(AC223="Athlete Name","",AC223)</f>
        <v>49</v>
      </c>
      <c r="D223" s="47" t="str">
        <f t="shared" ref="D223" si="757">IF(AD223="Athlete Name","",AD223)</f>
        <v/>
      </c>
      <c r="E223" s="60"/>
      <c r="F223" s="3" t="str">
        <f>IF(COUNT(AL223:CK223)=0,"", COUNT(AL223:CK223))</f>
        <v/>
      </c>
      <c r="G223" s="46" t="str">
        <f t="shared" ref="G223" si="758">_xlfn.IFS(F223="","",F223=1,1,F223=2,2,F223=3,3,F223=4,4,F223=5,5,F223&gt;5,5)</f>
        <v/>
      </c>
      <c r="I223" s="61"/>
      <c r="J223" s="108" t="s">
        <v>7</v>
      </c>
      <c r="K223" s="45" t="str">
        <f>IFERROR(LARGE((AL223:CK223),1),"")</f>
        <v/>
      </c>
      <c r="L223" s="1" t="str">
        <f>IFERROR(LARGE((AL223:CK223),2),"")</f>
        <v/>
      </c>
      <c r="M223" s="1" t="str">
        <f>IFERROR(LARGE((AL223:CK223),3),"")</f>
        <v/>
      </c>
      <c r="N223" s="1" t="str">
        <f>IFERROR(LARGE((AL223:CK223),4),"")</f>
        <v/>
      </c>
      <c r="O223" s="46" t="str">
        <f>IFERROR(LARGE((AL223:CK223),5),"")</f>
        <v/>
      </c>
      <c r="P223" s="1"/>
      <c r="Q223" s="56" t="str">
        <f t="shared" ref="Q223" si="759">IFERROR(AVERAGEIF(K223:O223,"&gt;0"),"")</f>
        <v/>
      </c>
      <c r="R223" s="57" t="str">
        <f t="shared" ref="R223" si="760">IF(SUM(AF224:AJ224,K224:O224)=0,"",SUM(AF224:AJ224,K224:O224))</f>
        <v/>
      </c>
      <c r="T223" s="5" t="str">
        <f t="shared" ref="T223" si="761">IF(U223="","",1)</f>
        <v/>
      </c>
      <c r="U223" s="4" t="str">
        <f t="shared" ref="U223" si="762">IF(SUM(Q223:R223)=0,"",SUM(Q223:R223))</f>
        <v/>
      </c>
      <c r="V223" s="6" t="str">
        <f t="shared" ref="V223" si="763">IF(U223="","",1)</f>
        <v/>
      </c>
      <c r="X223" s="60" t="str">
        <f t="shared" ref="X223" si="764">IF(AD223="Athlete Name","",AD223)</f>
        <v/>
      </c>
      <c r="Y223" s="46"/>
      <c r="Z223" s="76"/>
      <c r="AB223" s="82"/>
      <c r="AC223" s="45">
        <v>49</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62" t="s">
        <v>7</v>
      </c>
      <c r="CL223" s="117"/>
      <c r="CM223" s="60" t="str">
        <f>IF(AD223="Athlete Name","",AD223)</f>
        <v/>
      </c>
      <c r="CN223" s="46">
        <v>44</v>
      </c>
      <c r="CO223" s="88"/>
    </row>
    <row r="224" spans="2:93" x14ac:dyDescent="0.35">
      <c r="B224" s="71"/>
      <c r="C224" s="327"/>
      <c r="D224" s="47"/>
      <c r="E224" s="60"/>
      <c r="G224" s="46"/>
      <c r="I224" s="61" t="str">
        <f>IF(SUM(AF224:AJ224)=0,"",SUM(AF224:AJ224))</f>
        <v/>
      </c>
      <c r="J224" s="108" t="s">
        <v>12</v>
      </c>
      <c r="K224" s="45" t="str">
        <f>IFERROR(LARGE((AL224:CK224),1),"")</f>
        <v/>
      </c>
      <c r="L224" s="1" t="str">
        <f>IFERROR(LARGE((AL224:CK224),2),"")</f>
        <v/>
      </c>
      <c r="M224" s="1" t="str">
        <f>IFERROR(LARGE((AL224:CK224),3),"")</f>
        <v/>
      </c>
      <c r="N224" s="1" t="str">
        <f>IFERROR(LARGE((AL224:CK224),4),"")</f>
        <v/>
      </c>
      <c r="O224" s="46" t="str">
        <f>IFERROR(LARGE((AL224:CK224),5),"")</f>
        <v/>
      </c>
      <c r="P224" s="1"/>
      <c r="Q224" s="56"/>
      <c r="R224" s="57"/>
      <c r="T224" s="5" t="str">
        <f t="shared" ref="T224" si="765">IF(U223="","",1)</f>
        <v/>
      </c>
      <c r="U224" s="126" t="str">
        <f t="shared" ref="U224" si="766">IF(U223="","",1)</f>
        <v/>
      </c>
      <c r="V224" s="6" t="str">
        <f t="shared" ref="V224" si="767">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117"/>
      <c r="CM224" s="60"/>
      <c r="CN224" s="46"/>
      <c r="CO224" s="88"/>
    </row>
    <row r="225" spans="2:93" s="39" customFormat="1" ht="8.5" customHeight="1" thickBot="1" x14ac:dyDescent="0.4">
      <c r="B225" s="102"/>
      <c r="C225" s="328"/>
      <c r="D225" s="107"/>
      <c r="E225" s="103"/>
      <c r="F225" s="115"/>
      <c r="G225" s="116"/>
      <c r="I225" s="95"/>
      <c r="K225" s="96"/>
      <c r="L225" s="93"/>
      <c r="M225" s="93"/>
      <c r="N225" s="93"/>
      <c r="O225" s="94"/>
      <c r="Q225" s="112"/>
      <c r="R225" s="113"/>
      <c r="T225" s="110" t="str">
        <f t="shared" ref="T225" si="768">IF(U223="","",1)</f>
        <v/>
      </c>
      <c r="U225" s="93" t="str">
        <f t="shared" ref="U225" si="769">IF(U223="","",1)</f>
        <v/>
      </c>
      <c r="V225" s="109" t="str">
        <f t="shared" ref="V225" si="770">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2"/>
      <c r="CL225" s="118"/>
      <c r="CM225" s="146"/>
      <c r="CN225" s="97"/>
      <c r="CO225" s="105"/>
    </row>
    <row r="226" spans="2:93" ht="8.5" customHeight="1" thickTop="1" x14ac:dyDescent="0.35">
      <c r="B226" s="71"/>
      <c r="C226" s="327"/>
      <c r="D226" s="47"/>
      <c r="E226" s="60"/>
      <c r="G226" s="46"/>
      <c r="I226" s="61"/>
      <c r="K226" s="45"/>
      <c r="L226" s="1"/>
      <c r="M226" s="1"/>
      <c r="N226" s="1"/>
      <c r="O226" s="46"/>
      <c r="P226" s="1"/>
      <c r="Q226" s="56"/>
      <c r="R226" s="57"/>
      <c r="T226" s="5" t="str">
        <f t="shared" ref="T226" si="771">IF(U227="","",1)</f>
        <v/>
      </c>
      <c r="U226" s="1" t="str">
        <f t="shared" ref="U226" si="772">IF(U227="","",1)</f>
        <v/>
      </c>
      <c r="V226" s="6" t="str">
        <f t="shared" ref="V226" si="773">IF(U227="","",1)</f>
        <v/>
      </c>
      <c r="X226" s="60"/>
      <c r="Y226" s="46"/>
      <c r="Z226" s="76"/>
      <c r="AB226" s="82"/>
      <c r="AC226" s="45"/>
      <c r="AD226" s="134"/>
      <c r="AF226" s="135"/>
      <c r="AG226" s="136"/>
      <c r="AH226" s="136"/>
      <c r="AI226" s="137"/>
      <c r="AJ226" s="138"/>
      <c r="AL226" s="143"/>
      <c r="AM226" s="137"/>
      <c r="AN226" s="137"/>
      <c r="AO226" s="137"/>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5"/>
      <c r="CL226" s="117"/>
      <c r="CM226" s="134"/>
      <c r="CN226" s="46"/>
      <c r="CO226" s="88"/>
    </row>
    <row r="227" spans="2:93" x14ac:dyDescent="0.35">
      <c r="B227" s="71"/>
      <c r="C227" s="327">
        <f t="shared" ref="C227" si="774">IF(AC227="Athlete Name","",AC227)</f>
        <v>49</v>
      </c>
      <c r="D227" s="47" t="str">
        <f t="shared" ref="D227" si="775">IF(AD227="Athlete Name","",AD227)</f>
        <v/>
      </c>
      <c r="E227" s="60"/>
      <c r="F227" s="3" t="str">
        <f>IF(COUNT(AL227:CK227)=0,"", COUNT(AL227:CK227))</f>
        <v/>
      </c>
      <c r="G227" s="46" t="str">
        <f t="shared" ref="G227" si="776">_xlfn.IFS(F227="","",F227=1,1,F227=2,2,F227=3,3,F227=4,4,F227=5,5,F227&gt;5,5)</f>
        <v/>
      </c>
      <c r="I227" s="61"/>
      <c r="J227" s="108" t="s">
        <v>7</v>
      </c>
      <c r="K227" s="45" t="str">
        <f>IFERROR(LARGE((AL227:CK227),1),"")</f>
        <v/>
      </c>
      <c r="L227" s="1" t="str">
        <f>IFERROR(LARGE((AL227:CK227),2),"")</f>
        <v/>
      </c>
      <c r="M227" s="1" t="str">
        <f>IFERROR(LARGE((AL227:CK227),3),"")</f>
        <v/>
      </c>
      <c r="N227" s="1" t="str">
        <f>IFERROR(LARGE((AL227:CK227),4),"")</f>
        <v/>
      </c>
      <c r="O227" s="46" t="str">
        <f>IFERROR(LARGE((AL227:CK227),5),"")</f>
        <v/>
      </c>
      <c r="P227" s="1"/>
      <c r="Q227" s="56" t="str">
        <f t="shared" ref="Q227" si="777">IFERROR(AVERAGEIF(K227:O227,"&gt;0"),"")</f>
        <v/>
      </c>
      <c r="R227" s="57" t="str">
        <f t="shared" ref="R227" si="778">IF(SUM(AF228:AJ228,K228:O228)=0,"",SUM(AF228:AJ228,K228:O228))</f>
        <v/>
      </c>
      <c r="T227" s="5" t="str">
        <f t="shared" ref="T227" si="779">IF(U227="","",1)</f>
        <v/>
      </c>
      <c r="U227" s="4" t="str">
        <f t="shared" ref="U227" si="780">IF(SUM(Q227:R227)=0,"",SUM(Q227:R227))</f>
        <v/>
      </c>
      <c r="V227" s="6" t="str">
        <f t="shared" ref="V227" si="781">IF(U227="","",1)</f>
        <v/>
      </c>
      <c r="X227" s="60" t="str">
        <f t="shared" ref="X227" si="782">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117"/>
      <c r="CM227" s="60" t="str">
        <f>IF(AD227="Athlete Name","",AD227)</f>
        <v/>
      </c>
      <c r="CN227" s="46">
        <v>44</v>
      </c>
      <c r="CO227" s="88"/>
    </row>
    <row r="228" spans="2:93" x14ac:dyDescent="0.35">
      <c r="B228" s="71"/>
      <c r="C228" s="327"/>
      <c r="D228" s="47"/>
      <c r="E228" s="60"/>
      <c r="G228" s="46"/>
      <c r="I228" s="61" t="str">
        <f>IF(SUM(AF228:AJ228)=0,"",SUM(AF228:AJ228))</f>
        <v/>
      </c>
      <c r="J228" s="108" t="s">
        <v>12</v>
      </c>
      <c r="K228" s="45" t="str">
        <f>IFERROR(LARGE((AL228:CK228),1),"")</f>
        <v/>
      </c>
      <c r="L228" s="1" t="str">
        <f>IFERROR(LARGE((AL228:CK228),2),"")</f>
        <v/>
      </c>
      <c r="M228" s="1" t="str">
        <f>IFERROR(LARGE((AL228:CK228),3),"")</f>
        <v/>
      </c>
      <c r="N228" s="1" t="str">
        <f>IFERROR(LARGE((AL228:CK228),4),"")</f>
        <v/>
      </c>
      <c r="O228" s="46" t="str">
        <f>IFERROR(LARGE((AL228:CK228),5),"")</f>
        <v/>
      </c>
      <c r="P228" s="1"/>
      <c r="Q228" s="56"/>
      <c r="R228" s="57"/>
      <c r="T228" s="5" t="str">
        <f t="shared" ref="T228" si="783">IF(U227="","",1)</f>
        <v/>
      </c>
      <c r="U228" s="126" t="str">
        <f t="shared" ref="U228" si="784">IF(U227="","",1)</f>
        <v/>
      </c>
      <c r="V228" s="6" t="str">
        <f t="shared" ref="V228" si="785">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117"/>
      <c r="CM228" s="60"/>
      <c r="CN228" s="46"/>
      <c r="CO228" s="88"/>
    </row>
    <row r="229" spans="2:93" s="39" customFormat="1" ht="8.5" customHeight="1" thickBot="1" x14ac:dyDescent="0.4">
      <c r="B229" s="102"/>
      <c r="C229" s="328"/>
      <c r="D229" s="107"/>
      <c r="E229" s="103"/>
      <c r="F229" s="115"/>
      <c r="G229" s="116"/>
      <c r="I229" s="95"/>
      <c r="K229" s="96"/>
      <c r="L229" s="93"/>
      <c r="M229" s="93"/>
      <c r="N229" s="93"/>
      <c r="O229" s="94"/>
      <c r="Q229" s="112"/>
      <c r="R229" s="113"/>
      <c r="T229" s="110" t="str">
        <f t="shared" ref="T229" si="786">IF(U227="","",1)</f>
        <v/>
      </c>
      <c r="U229" s="93" t="str">
        <f t="shared" ref="U229" si="787">IF(U227="","",1)</f>
        <v/>
      </c>
      <c r="V229" s="109" t="str">
        <f t="shared" ref="V229" si="788">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2"/>
      <c r="CL229" s="118"/>
      <c r="CM229" s="146"/>
      <c r="CN229" s="97"/>
      <c r="CO229" s="105"/>
    </row>
    <row r="230" spans="2:93" ht="8.5" customHeight="1" thickTop="1" x14ac:dyDescent="0.35">
      <c r="B230" s="71"/>
      <c r="C230" s="327"/>
      <c r="D230" s="47"/>
      <c r="E230" s="60"/>
      <c r="G230" s="46"/>
      <c r="I230" s="61"/>
      <c r="K230" s="45"/>
      <c r="L230" s="1"/>
      <c r="M230" s="1"/>
      <c r="N230" s="1"/>
      <c r="O230" s="46"/>
      <c r="P230" s="1"/>
      <c r="Q230" s="56"/>
      <c r="R230" s="57"/>
      <c r="T230" s="5" t="str">
        <f t="shared" ref="T230" si="789">IF(U231="","",1)</f>
        <v/>
      </c>
      <c r="U230" s="1" t="str">
        <f t="shared" ref="U230" si="790">IF(U231="","",1)</f>
        <v/>
      </c>
      <c r="V230" s="6" t="str">
        <f t="shared" ref="V230" si="791">IF(U231="","",1)</f>
        <v/>
      </c>
      <c r="X230" s="60"/>
      <c r="Y230" s="46"/>
      <c r="Z230" s="76"/>
      <c r="AB230" s="82"/>
      <c r="AC230" s="45"/>
      <c r="AD230" s="149"/>
      <c r="AF230" s="150"/>
      <c r="AG230" s="151"/>
      <c r="AH230" s="151"/>
      <c r="AI230" s="151"/>
      <c r="AJ230" s="152"/>
      <c r="AL230" s="150"/>
      <c r="AM230" s="151"/>
      <c r="AN230" s="151"/>
      <c r="AO230" s="151"/>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7"/>
      <c r="CK230" s="152"/>
      <c r="CL230" s="117"/>
      <c r="CM230" s="149"/>
      <c r="CN230" s="46"/>
      <c r="CO230" s="88"/>
    </row>
    <row r="231" spans="2:93" x14ac:dyDescent="0.35">
      <c r="B231" s="71"/>
      <c r="C231" s="327">
        <f t="shared" ref="C231" si="792">IF(AC231="Athlete Name","",AC231)</f>
        <v>50</v>
      </c>
      <c r="D231" s="47" t="str">
        <f t="shared" ref="D231" si="793">IF(AD231="Athlete Name","",AD231)</f>
        <v/>
      </c>
      <c r="E231" s="60"/>
      <c r="F231" s="3" t="str">
        <f>IF(COUNT(AL231:CK231)=0,"", COUNT(AL231:CK231))</f>
        <v/>
      </c>
      <c r="G231" s="46" t="str">
        <f t="shared" ref="G231" si="794">_xlfn.IFS(F231="","",F231=1,1,F231=2,2,F231=3,3,F231=4,4,F231=5,5,F231&gt;5,5)</f>
        <v/>
      </c>
      <c r="I231" s="61"/>
      <c r="J231" s="108" t="s">
        <v>7</v>
      </c>
      <c r="K231" s="45" t="str">
        <f>IFERROR(LARGE((AL231:CK231),1),"")</f>
        <v/>
      </c>
      <c r="L231" s="1" t="str">
        <f>IFERROR(LARGE((AL231:CK231),2),"")</f>
        <v/>
      </c>
      <c r="M231" s="1" t="str">
        <f>IFERROR(LARGE((AL231:CK231),3),"")</f>
        <v/>
      </c>
      <c r="N231" s="1" t="str">
        <f>IFERROR(LARGE((AL231:CK231),4),"")</f>
        <v/>
      </c>
      <c r="O231" s="46" t="str">
        <f>IFERROR(LARGE((AL231:CK231),5),"")</f>
        <v/>
      </c>
      <c r="P231" s="1"/>
      <c r="Q231" s="56" t="str">
        <f t="shared" ref="Q231" si="795">IFERROR(AVERAGEIF(K231:O231,"&gt;0"),"")</f>
        <v/>
      </c>
      <c r="R231" s="57" t="str">
        <f t="shared" ref="R231" si="796">IF(SUM(AF232:AJ232,K232:O232)=0,"",SUM(AF232:AJ232,K232:O232))</f>
        <v/>
      </c>
      <c r="T231" s="5" t="str">
        <f t="shared" ref="T231" si="797">IF(U231="","",1)</f>
        <v/>
      </c>
      <c r="U231" s="4" t="str">
        <f t="shared" ref="U231" si="798">IF(SUM(Q231:R231)=0,"",SUM(Q231:R231))</f>
        <v/>
      </c>
      <c r="V231" s="6" t="str">
        <f t="shared" ref="V231" si="799">IF(U231="","",1)</f>
        <v/>
      </c>
      <c r="X231" s="60" t="str">
        <f t="shared" ref="X231" si="800">IF(AD231="Athlete Name","",AD231)</f>
        <v/>
      </c>
      <c r="Y231" s="46"/>
      <c r="Z231" s="76"/>
      <c r="AB231" s="82"/>
      <c r="AC231" s="45">
        <v>50</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117"/>
      <c r="CM231" s="60" t="str">
        <f>IF(AD231="Athlete Name","",AD231)</f>
        <v/>
      </c>
      <c r="CN231" s="46">
        <v>45</v>
      </c>
      <c r="CO231" s="88"/>
    </row>
    <row r="232" spans="2:93" x14ac:dyDescent="0.35">
      <c r="B232" s="71"/>
      <c r="C232" s="327"/>
      <c r="D232" s="47"/>
      <c r="E232" s="60"/>
      <c r="G232" s="46"/>
      <c r="I232" s="61" t="str">
        <f>IF(SUM(AF232:AJ232)=0,"",SUM(AF232:AJ232))</f>
        <v/>
      </c>
      <c r="J232" s="108" t="s">
        <v>12</v>
      </c>
      <c r="K232" s="45" t="str">
        <f>IFERROR(LARGE((AL232:CK232),1),"")</f>
        <v/>
      </c>
      <c r="L232" s="1" t="str">
        <f>IFERROR(LARGE((AL232:CK232),2),"")</f>
        <v/>
      </c>
      <c r="M232" s="1" t="str">
        <f>IFERROR(LARGE((AL232:CK232),3),"")</f>
        <v/>
      </c>
      <c r="N232" s="1" t="str">
        <f>IFERROR(LARGE((AL232:CK232),4),"")</f>
        <v/>
      </c>
      <c r="O232" s="46" t="str">
        <f>IFERROR(LARGE((AL232:CK232),5),"")</f>
        <v/>
      </c>
      <c r="P232" s="1"/>
      <c r="Q232" s="56"/>
      <c r="R232" s="57"/>
      <c r="T232" s="5" t="str">
        <f t="shared" ref="T232" si="801">IF(U231="","",1)</f>
        <v/>
      </c>
      <c r="U232" s="126" t="str">
        <f t="shared" ref="U232" si="802">IF(U231="","",1)</f>
        <v/>
      </c>
      <c r="V232" s="6" t="str">
        <f t="shared" ref="V232" si="803">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117"/>
      <c r="CM232" s="60"/>
      <c r="CN232" s="46"/>
      <c r="CO232" s="88"/>
    </row>
    <row r="233" spans="2:93" s="39" customFormat="1" ht="8.5" customHeight="1" thickBot="1" x14ac:dyDescent="0.4">
      <c r="B233" s="102"/>
      <c r="C233" s="328"/>
      <c r="D233" s="101"/>
      <c r="E233" s="103"/>
      <c r="F233" s="99"/>
      <c r="G233" s="100"/>
      <c r="I233" s="106"/>
      <c r="K233" s="101"/>
      <c r="L233" s="99"/>
      <c r="M233" s="99"/>
      <c r="N233" s="99"/>
      <c r="O233" s="100"/>
      <c r="Q233" s="114"/>
      <c r="R233" s="100"/>
      <c r="T233" s="120" t="str">
        <f t="shared" ref="T233" si="804">IF(U231="","",1)</f>
        <v/>
      </c>
      <c r="U233" s="39" t="str">
        <f t="shared" ref="U233" si="805">IF(U231="","",1)</f>
        <v/>
      </c>
      <c r="V233" s="121" t="str">
        <f t="shared" ref="V233" si="806">IF(U231="","",1)</f>
        <v/>
      </c>
      <c r="X233" s="106"/>
      <c r="Y233" s="97"/>
      <c r="Z233" s="98"/>
      <c r="AB233" s="104"/>
      <c r="AC233" s="92"/>
      <c r="AD233" s="148"/>
      <c r="AF233" s="153"/>
      <c r="AG233" s="154"/>
      <c r="AH233" s="154"/>
      <c r="AI233" s="155"/>
      <c r="AJ233" s="156"/>
      <c r="AL233" s="159"/>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6"/>
      <c r="CM233" s="158"/>
      <c r="CN233" s="97"/>
      <c r="CO233" s="105"/>
    </row>
    <row r="234" spans="2:93" ht="8.5" customHeight="1" thickTop="1" x14ac:dyDescent="0.35">
      <c r="B234" s="71"/>
      <c r="C234" s="327"/>
      <c r="D234" s="47"/>
      <c r="E234" s="60"/>
      <c r="G234" s="46"/>
      <c r="I234" s="61"/>
      <c r="K234" s="45"/>
      <c r="L234" s="1"/>
      <c r="M234" s="1"/>
      <c r="N234" s="1"/>
      <c r="O234" s="46"/>
      <c r="P234" s="1"/>
      <c r="Q234" s="56"/>
      <c r="R234" s="57"/>
      <c r="T234" s="5" t="str">
        <f t="shared" ref="T234" si="807">IF(U235="","",1)</f>
        <v/>
      </c>
      <c r="U234" s="1" t="str">
        <f t="shared" ref="U234" si="808">IF(U235="","",1)</f>
        <v/>
      </c>
      <c r="V234" s="6" t="str">
        <f t="shared" ref="V234" si="809">IF(U235="","",1)</f>
        <v/>
      </c>
      <c r="X234" s="60"/>
      <c r="Y234" s="46"/>
      <c r="Z234" s="76"/>
      <c r="AB234" s="82"/>
      <c r="AC234" s="45"/>
      <c r="AD234" s="134"/>
      <c r="AF234" s="135"/>
      <c r="AG234" s="136"/>
      <c r="AH234" s="136"/>
      <c r="AI234" s="137"/>
      <c r="AJ234" s="138"/>
      <c r="AL234" s="143"/>
      <c r="AM234" s="137"/>
      <c r="AN234" s="137"/>
      <c r="AO234" s="137"/>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5"/>
      <c r="CL234" s="117"/>
      <c r="CM234" s="134"/>
      <c r="CN234" s="46"/>
      <c r="CO234" s="88"/>
    </row>
    <row r="235" spans="2:93" x14ac:dyDescent="0.35">
      <c r="B235" s="71"/>
      <c r="C235" s="327">
        <f t="shared" ref="C235" si="810">IF(AC235="Athlete Name","",AC235)</f>
        <v>49</v>
      </c>
      <c r="D235" s="47" t="str">
        <f t="shared" ref="D235" si="811">IF(AD235="Athlete Name","",AD235)</f>
        <v/>
      </c>
      <c r="E235" s="60"/>
      <c r="F235" s="3" t="str">
        <f>IF(COUNT(AL235:CK235)=0,"", COUNT(AL235:CK235))</f>
        <v/>
      </c>
      <c r="G235" s="46" t="str">
        <f t="shared" ref="G235" si="812">_xlfn.IFS(F235="","",F235=1,1,F235=2,2,F235=3,3,F235=4,4,F235=5,5,F235&gt;5,5)</f>
        <v/>
      </c>
      <c r="I235" s="61"/>
      <c r="J235" s="108" t="s">
        <v>7</v>
      </c>
      <c r="K235" s="45" t="str">
        <f>IFERROR(LARGE((AL235:CK235),1),"")</f>
        <v/>
      </c>
      <c r="L235" s="1" t="str">
        <f>IFERROR(LARGE((AL235:CK235),2),"")</f>
        <v/>
      </c>
      <c r="M235" s="1" t="str">
        <f>IFERROR(LARGE((AL235:CK235),3),"")</f>
        <v/>
      </c>
      <c r="N235" s="1" t="str">
        <f>IFERROR(LARGE((AL235:CK235),4),"")</f>
        <v/>
      </c>
      <c r="O235" s="46" t="str">
        <f>IFERROR(LARGE((AL235:CK235),5),"")</f>
        <v/>
      </c>
      <c r="P235" s="1"/>
      <c r="Q235" s="56" t="str">
        <f t="shared" ref="Q235" si="813">IFERROR(AVERAGEIF(K235:O235,"&gt;0"),"")</f>
        <v/>
      </c>
      <c r="R235" s="57" t="str">
        <f t="shared" ref="R235" si="814">IF(SUM(AF236:AJ236,K236:O236)=0,"",SUM(AF236:AJ236,K236:O236))</f>
        <v/>
      </c>
      <c r="T235" s="5" t="str">
        <f t="shared" ref="T235" si="815">IF(U235="","",1)</f>
        <v/>
      </c>
      <c r="U235" s="4" t="str">
        <f t="shared" ref="U235" si="816">IF(SUM(Q235:R235)=0,"",SUM(Q235:R235))</f>
        <v/>
      </c>
      <c r="V235" s="6" t="str">
        <f t="shared" ref="V235" si="817">IF(U235="","",1)</f>
        <v/>
      </c>
      <c r="X235" s="60" t="str">
        <f t="shared" ref="X235" si="818">IF(AD235="Athlete Name","",AD235)</f>
        <v/>
      </c>
      <c r="Y235" s="46"/>
      <c r="Z235" s="76"/>
      <c r="AB235" s="82"/>
      <c r="AC235" s="45">
        <v>49</v>
      </c>
      <c r="AD235" s="60" t="s">
        <v>34</v>
      </c>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117"/>
      <c r="CM235" s="60" t="str">
        <f>IF(AD235="Athlete Name","",AD235)</f>
        <v/>
      </c>
      <c r="CN235" s="46">
        <v>44</v>
      </c>
      <c r="CO235" s="88"/>
    </row>
    <row r="236" spans="2:93" x14ac:dyDescent="0.35">
      <c r="B236" s="71"/>
      <c r="C236" s="327"/>
      <c r="D236" s="47"/>
      <c r="E236" s="60"/>
      <c r="G236" s="46"/>
      <c r="I236" s="61" t="str">
        <f>IF(SUM(AF236:AJ236)=0,"",SUM(AF236:AJ236))</f>
        <v/>
      </c>
      <c r="J236" s="108" t="s">
        <v>12</v>
      </c>
      <c r="K236" s="45" t="str">
        <f>IFERROR(LARGE((AL236:CK236),1),"")</f>
        <v/>
      </c>
      <c r="L236" s="1" t="str">
        <f>IFERROR(LARGE((AL236:CK236),2),"")</f>
        <v/>
      </c>
      <c r="M236" s="1" t="str">
        <f>IFERROR(LARGE((AL236:CK236),3),"")</f>
        <v/>
      </c>
      <c r="N236" s="1" t="str">
        <f>IFERROR(LARGE((AL236:CK236),4),"")</f>
        <v/>
      </c>
      <c r="O236" s="46" t="str">
        <f>IFERROR(LARGE((AL236:CK236),5),"")</f>
        <v/>
      </c>
      <c r="P236" s="1"/>
      <c r="Q236" s="56"/>
      <c r="R236" s="57"/>
      <c r="T236" s="5" t="str">
        <f t="shared" ref="T236" si="819">IF(U235="","",1)</f>
        <v/>
      </c>
      <c r="U236" s="126" t="str">
        <f t="shared" ref="U236" si="820">IF(U235="","",1)</f>
        <v/>
      </c>
      <c r="V236" s="6" t="str">
        <f t="shared" ref="V236" si="821">IF(U235="","",1)</f>
        <v/>
      </c>
      <c r="X236" s="60"/>
      <c r="Y236" s="46"/>
      <c r="Z236" s="76"/>
      <c r="AB236" s="82"/>
      <c r="AC236" s="45"/>
      <c r="AD236" s="60"/>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117"/>
      <c r="CM236" s="60"/>
      <c r="CN236" s="46"/>
      <c r="CO236" s="88"/>
    </row>
    <row r="237" spans="2:93"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22">IF(U235="","",1)</f>
        <v/>
      </c>
      <c r="U237" s="93" t="str">
        <f t="shared" ref="U237" si="823">IF(U235="","",1)</f>
        <v/>
      </c>
      <c r="V237" s="109" t="str">
        <f t="shared" ref="V237" si="824">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2"/>
      <c r="CL237" s="118"/>
      <c r="CM237" s="146"/>
      <c r="CN237" s="97"/>
      <c r="CO237" s="105"/>
    </row>
    <row r="238" spans="2:93" ht="15" thickTop="1" x14ac:dyDescent="0.35">
      <c r="B238" s="71"/>
      <c r="C238" s="326" t="s">
        <v>0</v>
      </c>
      <c r="D238" s="3" t="s">
        <v>34</v>
      </c>
      <c r="E238" s="3"/>
      <c r="F238" s="3" t="s">
        <v>2</v>
      </c>
      <c r="G238" s="3" t="s">
        <v>1</v>
      </c>
      <c r="H238" s="3"/>
      <c r="I238" s="3" t="s">
        <v>13</v>
      </c>
      <c r="K238" s="3">
        <v>1</v>
      </c>
      <c r="L238" s="3">
        <v>2</v>
      </c>
      <c r="M238" s="3">
        <v>3</v>
      </c>
      <c r="N238" s="3">
        <v>4</v>
      </c>
      <c r="O238" s="3">
        <v>5</v>
      </c>
      <c r="Q238" s="3" t="s">
        <v>6</v>
      </c>
      <c r="R238" s="3" t="s">
        <v>37</v>
      </c>
      <c r="T238" s="122"/>
      <c r="U238" s="122" t="s">
        <v>4</v>
      </c>
      <c r="V238" s="14"/>
      <c r="X238" s="3" t="s">
        <v>34</v>
      </c>
      <c r="Y238" s="66"/>
      <c r="Z238" s="75"/>
      <c r="AB238" s="82"/>
      <c r="AC238" s="58" t="s">
        <v>0</v>
      </c>
      <c r="AD238" s="3" t="s">
        <v>34</v>
      </c>
      <c r="AF238" s="348" t="s">
        <v>9</v>
      </c>
      <c r="AG238" s="348"/>
      <c r="AH238" s="348"/>
      <c r="AI238" s="348"/>
      <c r="AJ238" s="348"/>
      <c r="AL238" s="3">
        <f t="shared" ref="AL238:AL240" si="825">AL13</f>
        <v>0</v>
      </c>
      <c r="AM238" s="3">
        <f t="shared" ref="AM238:CK238" si="826">AM13</f>
        <v>2022</v>
      </c>
      <c r="AN238" s="3">
        <f t="shared" si="826"/>
        <v>2022</v>
      </c>
      <c r="AO238" s="3">
        <f t="shared" si="826"/>
        <v>2023</v>
      </c>
      <c r="AP238" s="3">
        <f t="shared" si="826"/>
        <v>2023</v>
      </c>
      <c r="AQ238" s="3">
        <f t="shared" si="826"/>
        <v>2023</v>
      </c>
      <c r="AR238" s="3">
        <f t="shared" si="826"/>
        <v>2023</v>
      </c>
      <c r="AS238" s="3">
        <f t="shared" si="826"/>
        <v>2023</v>
      </c>
      <c r="AT238" s="3">
        <f t="shared" si="826"/>
        <v>2023</v>
      </c>
      <c r="AU238" s="3">
        <f t="shared" si="826"/>
        <v>2023</v>
      </c>
      <c r="AV238" s="3">
        <f t="shared" si="826"/>
        <v>2023</v>
      </c>
      <c r="AW238" s="3">
        <f t="shared" si="826"/>
        <v>2023</v>
      </c>
      <c r="AX238" s="3">
        <f t="shared" ref="AX238:CD238" si="827">AX13</f>
        <v>2023</v>
      </c>
      <c r="AY238" s="3">
        <f t="shared" si="827"/>
        <v>2023</v>
      </c>
      <c r="AZ238" s="3">
        <f t="shared" ref="AZ238:BF238" si="828">AZ13</f>
        <v>2023</v>
      </c>
      <c r="BA238" s="3">
        <f t="shared" si="828"/>
        <v>2023</v>
      </c>
      <c r="BB238" s="3">
        <f t="shared" si="828"/>
        <v>2023</v>
      </c>
      <c r="BC238" s="3">
        <f t="shared" si="828"/>
        <v>2023</v>
      </c>
      <c r="BD238" s="3">
        <f t="shared" si="828"/>
        <v>2023</v>
      </c>
      <c r="BE238" s="3">
        <f t="shared" si="828"/>
        <v>2023</v>
      </c>
      <c r="BF238" s="3">
        <f t="shared" si="828"/>
        <v>2023</v>
      </c>
      <c r="BG238" s="3">
        <f t="shared" si="827"/>
        <v>2023</v>
      </c>
      <c r="BH238" s="3">
        <f t="shared" ref="BH238:BP238" si="829">BH13</f>
        <v>2023</v>
      </c>
      <c r="BI238" s="3">
        <f t="shared" si="829"/>
        <v>2023</v>
      </c>
      <c r="BJ238" s="3">
        <f t="shared" ref="BJ238:BO238" si="830">BJ13</f>
        <v>2023</v>
      </c>
      <c r="BK238" s="3">
        <f t="shared" si="830"/>
        <v>2023</v>
      </c>
      <c r="BL238" s="3">
        <f t="shared" si="830"/>
        <v>2023</v>
      </c>
      <c r="BM238" s="3">
        <f t="shared" si="830"/>
        <v>2023</v>
      </c>
      <c r="BN238" s="3">
        <f t="shared" si="830"/>
        <v>2023</v>
      </c>
      <c r="BO238" s="3">
        <f t="shared" si="830"/>
        <v>2023</v>
      </c>
      <c r="BP238" s="3">
        <f t="shared" si="829"/>
        <v>2023</v>
      </c>
      <c r="BQ238" s="3">
        <f t="shared" ref="BQ238:BV238" si="831">BQ13</f>
        <v>2023</v>
      </c>
      <c r="BR238" s="3">
        <f t="shared" si="831"/>
        <v>2023</v>
      </c>
      <c r="BS238" s="3">
        <f t="shared" si="831"/>
        <v>2023</v>
      </c>
      <c r="BT238" s="3">
        <f t="shared" si="831"/>
        <v>2023</v>
      </c>
      <c r="BU238" s="3">
        <f t="shared" si="831"/>
        <v>2023</v>
      </c>
      <c r="BV238" s="3">
        <f t="shared" si="831"/>
        <v>2023</v>
      </c>
      <c r="BW238" s="3">
        <f t="shared" si="827"/>
        <v>2023</v>
      </c>
      <c r="BX238" s="3">
        <f t="shared" si="827"/>
        <v>2023</v>
      </c>
      <c r="BY238" s="3">
        <f t="shared" si="827"/>
        <v>2023</v>
      </c>
      <c r="BZ238" s="3">
        <f t="shared" si="827"/>
        <v>2023</v>
      </c>
      <c r="CA238" s="3">
        <f t="shared" ref="CA238:CB238" si="832">CA13</f>
        <v>2023</v>
      </c>
      <c r="CB238" s="3">
        <f t="shared" si="832"/>
        <v>2023</v>
      </c>
      <c r="CC238" s="3">
        <f t="shared" si="827"/>
        <v>2023</v>
      </c>
      <c r="CD238" s="3">
        <f t="shared" si="827"/>
        <v>2023</v>
      </c>
      <c r="CE238" s="3">
        <f t="shared" ref="CE238:CH238" si="833">CE13</f>
        <v>2023</v>
      </c>
      <c r="CF238" s="3" t="str">
        <f t="shared" si="833"/>
        <v>Year</v>
      </c>
      <c r="CG238" s="3" t="str">
        <f t="shared" si="833"/>
        <v>Year</v>
      </c>
      <c r="CH238" s="3" t="str">
        <f t="shared" si="833"/>
        <v>Year</v>
      </c>
      <c r="CI238" s="3" t="str">
        <f t="shared" ref="CI238" si="834">CI13</f>
        <v>Year</v>
      </c>
      <c r="CJ238" s="3" t="str">
        <f t="shared" si="826"/>
        <v>Year</v>
      </c>
      <c r="CK238" s="3" t="str">
        <f t="shared" si="826"/>
        <v>Year</v>
      </c>
      <c r="CL238" s="3"/>
      <c r="CN238" s="46"/>
      <c r="CO238" s="88"/>
    </row>
    <row r="239" spans="2:93" x14ac:dyDescent="0.35">
      <c r="B239" s="71"/>
      <c r="C239" s="326" t="s">
        <v>35</v>
      </c>
      <c r="F239" s="3" t="s">
        <v>1</v>
      </c>
      <c r="G239" s="3" t="s">
        <v>3</v>
      </c>
      <c r="H239" s="3"/>
      <c r="I239" s="3" t="s">
        <v>12</v>
      </c>
      <c r="K239" s="347" t="s">
        <v>36</v>
      </c>
      <c r="L239" s="347"/>
      <c r="M239" s="347"/>
      <c r="N239" s="347"/>
      <c r="O239" s="347"/>
      <c r="P239" s="3"/>
      <c r="Q239" s="3" t="s">
        <v>7</v>
      </c>
      <c r="R239" s="3" t="s">
        <v>8</v>
      </c>
      <c r="S239" s="3"/>
      <c r="T239" s="3"/>
      <c r="U239" s="3" t="s">
        <v>5</v>
      </c>
      <c r="V239" s="3"/>
      <c r="W239" s="3"/>
      <c r="Y239" s="66"/>
      <c r="Z239" s="75"/>
      <c r="AB239" s="82"/>
      <c r="AC239" s="58" t="s">
        <v>35</v>
      </c>
      <c r="AD239" s="3"/>
      <c r="AE239" s="3"/>
      <c r="AF239" s="3" t="s">
        <v>10</v>
      </c>
      <c r="AG239" s="3" t="s">
        <v>13</v>
      </c>
      <c r="AH239" s="3" t="s">
        <v>13</v>
      </c>
      <c r="AI239" s="3" t="s">
        <v>14</v>
      </c>
      <c r="AJ239" s="3" t="s">
        <v>16</v>
      </c>
      <c r="AL239" s="3">
        <f t="shared" si="825"/>
        <v>0</v>
      </c>
      <c r="AM239" s="3" t="str">
        <f t="shared" ref="AM239:CK239" si="835">AM14</f>
        <v>December</v>
      </c>
      <c r="AN239" s="3" t="str">
        <f t="shared" si="835"/>
        <v>December</v>
      </c>
      <c r="AO239" s="3" t="str">
        <f t="shared" si="835"/>
        <v>January</v>
      </c>
      <c r="AP239" s="3" t="str">
        <f t="shared" si="835"/>
        <v>January</v>
      </c>
      <c r="AQ239" s="3" t="str">
        <f t="shared" si="835"/>
        <v>January</v>
      </c>
      <c r="AR239" s="3" t="str">
        <f t="shared" si="835"/>
        <v>January</v>
      </c>
      <c r="AS239" s="3" t="str">
        <f t="shared" si="835"/>
        <v>January</v>
      </c>
      <c r="AT239" s="3" t="str">
        <f t="shared" si="835"/>
        <v>January</v>
      </c>
      <c r="AU239" s="3" t="str">
        <f t="shared" si="835"/>
        <v>January</v>
      </c>
      <c r="AV239" s="3" t="str">
        <f t="shared" si="835"/>
        <v>February</v>
      </c>
      <c r="AW239" s="3" t="str">
        <f t="shared" si="835"/>
        <v>March</v>
      </c>
      <c r="AX239" s="3" t="str">
        <f t="shared" ref="AX239:CD239" si="836">AX14</f>
        <v>March</v>
      </c>
      <c r="AY239" s="3" t="str">
        <f t="shared" si="836"/>
        <v>April</v>
      </c>
      <c r="AZ239" s="3" t="str">
        <f t="shared" ref="AZ239:BF239" si="837">AZ14</f>
        <v>April</v>
      </c>
      <c r="BA239" s="3" t="str">
        <f t="shared" si="837"/>
        <v>April</v>
      </c>
      <c r="BB239" s="3" t="str">
        <f t="shared" si="837"/>
        <v>April</v>
      </c>
      <c r="BC239" s="3" t="str">
        <f t="shared" si="837"/>
        <v>April</v>
      </c>
      <c r="BD239" s="3" t="str">
        <f t="shared" si="837"/>
        <v>May</v>
      </c>
      <c r="BE239" s="3" t="str">
        <f t="shared" si="837"/>
        <v>May</v>
      </c>
      <c r="BF239" s="3" t="str">
        <f t="shared" si="837"/>
        <v>May</v>
      </c>
      <c r="BG239" s="3" t="str">
        <f t="shared" si="836"/>
        <v>May</v>
      </c>
      <c r="BH239" s="3" t="str">
        <f t="shared" ref="BH239:BP239" si="838">BH14</f>
        <v>May</v>
      </c>
      <c r="BI239" s="3" t="str">
        <f t="shared" si="838"/>
        <v>May</v>
      </c>
      <c r="BJ239" s="3" t="str">
        <f t="shared" ref="BJ239:BO239" si="839">BJ14</f>
        <v>May</v>
      </c>
      <c r="BK239" s="3" t="str">
        <f t="shared" si="839"/>
        <v>May</v>
      </c>
      <c r="BL239" s="3" t="str">
        <f t="shared" si="839"/>
        <v>June</v>
      </c>
      <c r="BM239" s="3" t="str">
        <f t="shared" si="839"/>
        <v>June</v>
      </c>
      <c r="BN239" s="3" t="str">
        <f t="shared" si="839"/>
        <v>June</v>
      </c>
      <c r="BO239" s="3" t="str">
        <f t="shared" si="839"/>
        <v>July</v>
      </c>
      <c r="BP239" s="3" t="str">
        <f t="shared" si="838"/>
        <v>July</v>
      </c>
      <c r="BQ239" s="3" t="str">
        <f t="shared" ref="BQ239:BV239" si="840">BQ14</f>
        <v>July</v>
      </c>
      <c r="BR239" s="3" t="str">
        <f t="shared" si="840"/>
        <v>July</v>
      </c>
      <c r="BS239" s="3" t="str">
        <f t="shared" si="840"/>
        <v>July</v>
      </c>
      <c r="BT239" s="3" t="str">
        <f t="shared" si="840"/>
        <v>August</v>
      </c>
      <c r="BU239" s="3" t="str">
        <f t="shared" si="840"/>
        <v>August</v>
      </c>
      <c r="BV239" s="3" t="str">
        <f t="shared" si="840"/>
        <v>Aug</v>
      </c>
      <c r="BW239" s="3" t="str">
        <f t="shared" si="836"/>
        <v>Sept</v>
      </c>
      <c r="BX239" s="3" t="str">
        <f t="shared" si="836"/>
        <v>Oct</v>
      </c>
      <c r="BY239" s="3" t="str">
        <f t="shared" si="836"/>
        <v>Oct</v>
      </c>
      <c r="BZ239" s="3" t="str">
        <f t="shared" si="836"/>
        <v>Oct</v>
      </c>
      <c r="CA239" s="3" t="str">
        <f t="shared" ref="CA239:CB239" si="841">CA14</f>
        <v>Oct</v>
      </c>
      <c r="CB239" s="3" t="str">
        <f t="shared" si="841"/>
        <v>Nov</v>
      </c>
      <c r="CC239" s="3" t="str">
        <f t="shared" si="836"/>
        <v>Nov</v>
      </c>
      <c r="CD239" s="3" t="str">
        <f t="shared" si="836"/>
        <v>Nov</v>
      </c>
      <c r="CE239" s="3" t="str">
        <f t="shared" ref="CE239:CH239" si="842">CE14</f>
        <v>Nov</v>
      </c>
      <c r="CF239" s="3" t="str">
        <f t="shared" si="842"/>
        <v>Month</v>
      </c>
      <c r="CG239" s="3" t="str">
        <f t="shared" si="842"/>
        <v>Month</v>
      </c>
      <c r="CH239" s="3" t="str">
        <f t="shared" si="842"/>
        <v>Month</v>
      </c>
      <c r="CI239" s="3" t="str">
        <f t="shared" ref="CI239" si="843">CI14</f>
        <v>Month</v>
      </c>
      <c r="CJ239" s="3" t="str">
        <f t="shared" si="835"/>
        <v>Month</v>
      </c>
      <c r="CK239" s="3" t="str">
        <f t="shared" si="835"/>
        <v>Month</v>
      </c>
      <c r="CL239" s="3"/>
      <c r="CN239" s="46"/>
      <c r="CO239" s="88"/>
    </row>
    <row r="240" spans="2:93" x14ac:dyDescent="0.35">
      <c r="B240" s="71"/>
      <c r="C240" s="45"/>
      <c r="J240" s="3"/>
      <c r="P240" s="3"/>
      <c r="Q240" s="3" t="s">
        <v>5</v>
      </c>
      <c r="R240" s="3" t="s">
        <v>5</v>
      </c>
      <c r="S240" s="3"/>
      <c r="Y240" s="48"/>
      <c r="Z240" s="72"/>
      <c r="AB240" s="82"/>
      <c r="AC240" s="45"/>
      <c r="AD240" s="3"/>
      <c r="AE240" s="3"/>
      <c r="AF240" s="3" t="s">
        <v>11</v>
      </c>
      <c r="AG240" s="3" t="s">
        <v>51</v>
      </c>
      <c r="AH240" s="3" t="s">
        <v>4</v>
      </c>
      <c r="AI240" s="3" t="s">
        <v>15</v>
      </c>
      <c r="AJ240" s="3" t="s">
        <v>7</v>
      </c>
      <c r="AL240" s="3">
        <f t="shared" si="825"/>
        <v>0</v>
      </c>
      <c r="AM240" s="3" t="str">
        <f t="shared" ref="AM240:CK240" si="844">AM15</f>
        <v>President Cup</v>
      </c>
      <c r="AN240" s="3" t="str">
        <f t="shared" si="844"/>
        <v>OTC PTO</v>
      </c>
      <c r="AO240" s="3" t="str">
        <f t="shared" si="844"/>
        <v>Eley Open 1</v>
      </c>
      <c r="AP240" s="3" t="str">
        <f t="shared" si="844"/>
        <v>Eley Open 2</v>
      </c>
      <c r="AQ240" s="3" t="str">
        <f t="shared" si="844"/>
        <v>Eley Open 3</v>
      </c>
      <c r="AR240" s="3" t="str">
        <f t="shared" si="844"/>
        <v>Eley Open 4</v>
      </c>
      <c r="AS240" s="3" t="str">
        <f t="shared" si="844"/>
        <v>Eley Open 5</v>
      </c>
      <c r="AT240" s="3" t="str">
        <f t="shared" si="844"/>
        <v>Eley Open 6</v>
      </c>
      <c r="AU240" s="3" t="str">
        <f t="shared" si="844"/>
        <v>Eley Open 7</v>
      </c>
      <c r="AV240" s="3" t="str">
        <f t="shared" si="844"/>
        <v>Cairo WC</v>
      </c>
      <c r="AW240" s="3" t="str">
        <f t="shared" si="844"/>
        <v>NTCSC monthly</v>
      </c>
      <c r="AX240" s="3" t="str">
        <f t="shared" ref="AX240:CD240" si="845">AX15</f>
        <v>Bhopal WC</v>
      </c>
      <c r="AY240" s="3" t="str">
        <f t="shared" si="845"/>
        <v>JO</v>
      </c>
      <c r="AZ240" s="3" t="str">
        <f t="shared" ref="AZ240:BF240" si="846">AZ15</f>
        <v>JO</v>
      </c>
      <c r="BA240" s="3" t="str">
        <f t="shared" si="846"/>
        <v>Lima WC</v>
      </c>
      <c r="BB240" s="3" t="str">
        <f t="shared" si="846"/>
        <v>Lima WC</v>
      </c>
      <c r="BC240" s="3" t="str">
        <f t="shared" si="846"/>
        <v>Lapua IWK Berlin</v>
      </c>
      <c r="BD240" s="3" t="str">
        <f t="shared" si="846"/>
        <v>ISCH Hannover Qual</v>
      </c>
      <c r="BE240" s="3" t="str">
        <f t="shared" si="846"/>
        <v>ISCH Hannover Elim</v>
      </c>
      <c r="BF240" s="3" t="str">
        <f t="shared" si="846"/>
        <v>Pilsen Liberation</v>
      </c>
      <c r="BG240" s="3" t="str">
        <f t="shared" si="845"/>
        <v>Baku WC Elim</v>
      </c>
      <c r="BH240" s="3" t="str">
        <f t="shared" ref="BH240:BP240" si="847">BH15</f>
        <v>Baku WC Qual</v>
      </c>
      <c r="BI240" s="3" t="str">
        <f t="shared" si="847"/>
        <v>NTCSC PTO</v>
      </c>
      <c r="BJ240" s="3" t="str">
        <f t="shared" ref="BJ240:BO240" si="848">BJ15</f>
        <v>NTCSC PTO</v>
      </c>
      <c r="BK240" s="3" t="str">
        <f t="shared" si="848"/>
        <v>NTCSC PTO</v>
      </c>
      <c r="BL240" s="3" t="str">
        <f t="shared" si="848"/>
        <v>Camp Perry Open</v>
      </c>
      <c r="BM240" s="3" t="str">
        <f t="shared" si="848"/>
        <v>USASNC</v>
      </c>
      <c r="BN240" s="3" t="str">
        <f t="shared" si="848"/>
        <v>USASNC</v>
      </c>
      <c r="BO240" s="3" t="str">
        <f t="shared" si="848"/>
        <v>Pan Am Tryout</v>
      </c>
      <c r="BP240" s="3" t="str">
        <f t="shared" si="847"/>
        <v>Pan Am Tryout</v>
      </c>
      <c r="BQ240" s="3" t="str">
        <f t="shared" ref="BQ240:BV240" si="849">BQ15</f>
        <v>CMP Nat'l</v>
      </c>
      <c r="BR240" s="3" t="str">
        <f t="shared" si="849"/>
        <v>CMP Nat'l</v>
      </c>
      <c r="BS240" s="3" t="str">
        <f t="shared" si="849"/>
        <v>Jr World Champ</v>
      </c>
      <c r="BT240" s="3" t="str">
        <f t="shared" si="849"/>
        <v>Baku WC Elim</v>
      </c>
      <c r="BU240" s="3" t="str">
        <f t="shared" si="849"/>
        <v>Baku WC Qual</v>
      </c>
      <c r="BV240" s="3" t="str">
        <f t="shared" si="849"/>
        <v>NTCSC PTO</v>
      </c>
      <c r="BW240" s="3" t="str">
        <f t="shared" si="845"/>
        <v>Rio WC Elim</v>
      </c>
      <c r="BX240" s="3" t="str">
        <f t="shared" si="845"/>
        <v>Oly Tryout 1</v>
      </c>
      <c r="BY240" s="3" t="str">
        <f t="shared" si="845"/>
        <v>Oly Tryout 1</v>
      </c>
      <c r="BZ240" s="3" t="str">
        <f t="shared" si="845"/>
        <v>NTCSC Monthly PTO</v>
      </c>
      <c r="CA240" s="3" t="str">
        <f t="shared" ref="CA240:CB240" si="850">CA15</f>
        <v>Pan Am Games</v>
      </c>
      <c r="CB240" s="3" t="str">
        <f t="shared" si="850"/>
        <v>Dixie Double</v>
      </c>
      <c r="CC240" s="3" t="str">
        <f t="shared" si="845"/>
        <v>NTCSC PTO</v>
      </c>
      <c r="CD240" s="3" t="str">
        <f t="shared" si="845"/>
        <v>NTCSC PTO</v>
      </c>
      <c r="CE240" s="3" t="str">
        <f t="shared" ref="CE240:CH240" si="851">CE15</f>
        <v>World Cup Final</v>
      </c>
      <c r="CF240" s="3" t="str">
        <f t="shared" si="851"/>
        <v>Event 46</v>
      </c>
      <c r="CG240" s="3" t="str">
        <f t="shared" si="851"/>
        <v>Event 47</v>
      </c>
      <c r="CH240" s="3" t="str">
        <f t="shared" si="851"/>
        <v>Event 48</v>
      </c>
      <c r="CI240" s="3" t="str">
        <f t="shared" ref="CI240" si="852">CI15</f>
        <v>Event 49</v>
      </c>
      <c r="CJ240" s="3" t="str">
        <f t="shared" si="844"/>
        <v>Event 50</v>
      </c>
      <c r="CK240" s="3" t="str">
        <f t="shared" si="844"/>
        <v>Event 51</v>
      </c>
      <c r="CL240" s="3"/>
      <c r="CN240" s="46"/>
      <c r="CO240" s="88"/>
    </row>
    <row r="241" spans="2:93" x14ac:dyDescent="0.35">
      <c r="B241" s="71"/>
      <c r="C241" s="53"/>
      <c r="D241" s="49"/>
      <c r="E241" s="49"/>
      <c r="F241" s="55"/>
      <c r="G241" s="55"/>
      <c r="H241" s="49"/>
      <c r="I241" s="55"/>
      <c r="J241" s="41"/>
      <c r="K241" s="49"/>
      <c r="L241" s="49"/>
      <c r="M241" s="49"/>
      <c r="N241" s="49"/>
      <c r="O241" s="49"/>
      <c r="P241" s="41"/>
      <c r="Q241" s="55"/>
      <c r="R241" s="55"/>
      <c r="S241" s="41"/>
      <c r="T241" s="49"/>
      <c r="U241" s="49"/>
      <c r="V241" s="49"/>
      <c r="W241" s="49"/>
      <c r="X241" s="49"/>
      <c r="Y241" s="50"/>
      <c r="Z241" s="72"/>
      <c r="AB241" s="82"/>
      <c r="AC241" s="53"/>
      <c r="AD241" s="49"/>
      <c r="AE241" s="41"/>
      <c r="AF241" s="41" t="s">
        <v>12</v>
      </c>
      <c r="AG241" s="41" t="s">
        <v>12</v>
      </c>
      <c r="AH241" s="41" t="s">
        <v>12</v>
      </c>
      <c r="AI241" s="41" t="s">
        <v>12</v>
      </c>
      <c r="AJ241" s="41" t="s">
        <v>12</v>
      </c>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54"/>
      <c r="CO241" s="88"/>
    </row>
    <row r="242" spans="2:93" ht="11.5" customHeight="1" thickBot="1" x14ac:dyDescent="0.4">
      <c r="B242" s="130"/>
      <c r="C242" s="131"/>
      <c r="D242" s="132"/>
      <c r="E242" s="132"/>
      <c r="F242" s="131"/>
      <c r="G242" s="131"/>
      <c r="H242" s="132"/>
      <c r="I242" s="131"/>
      <c r="J242" s="132"/>
      <c r="K242" s="132"/>
      <c r="L242" s="132"/>
      <c r="M242" s="132"/>
      <c r="N242" s="132"/>
      <c r="O242" s="132"/>
      <c r="P242" s="132"/>
      <c r="Q242" s="132"/>
      <c r="R242" s="132"/>
      <c r="S242" s="132"/>
      <c r="T242" s="132"/>
      <c r="U242" s="132"/>
      <c r="V242" s="132"/>
      <c r="W242" s="132"/>
      <c r="X242" s="132"/>
      <c r="Y242" s="132"/>
      <c r="Z242" s="133"/>
      <c r="AB242" s="84"/>
      <c r="AC242" s="85"/>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5"/>
      <c r="CO242" s="87"/>
    </row>
  </sheetData>
  <mergeCells count="12">
    <mergeCell ref="AV10:CN10"/>
    <mergeCell ref="K14:O14"/>
    <mergeCell ref="K73:O73"/>
    <mergeCell ref="K132:O132"/>
    <mergeCell ref="AF238:AJ238"/>
    <mergeCell ref="D12:X12"/>
    <mergeCell ref="AF12:AJ12"/>
    <mergeCell ref="A6:G6"/>
    <mergeCell ref="A7:G7"/>
    <mergeCell ref="A8:G8"/>
    <mergeCell ref="D10:X10"/>
    <mergeCell ref="K239:O239"/>
  </mergeCells>
  <phoneticPr fontId="4" type="noConversion"/>
  <conditionalFormatting sqref="Y17:Z17 I17 K17:P17 W17 S17">
    <cfRule type="cellIs" dxfId="6814" priority="9737" operator="between">
      <formula>1</formula>
      <formula>700</formula>
    </cfRule>
  </conditionalFormatting>
  <conditionalFormatting sqref="AL22:AW22 AL26 AL30 BX22:CK22">
    <cfRule type="cellIs" dxfId="6813" priority="9736" operator="greaterThan">
      <formula>0.05</formula>
    </cfRule>
  </conditionalFormatting>
  <conditionalFormatting sqref="AM26:AW26 BX26:CK26">
    <cfRule type="cellIs" dxfId="6812" priority="9735" operator="greaterThan">
      <formula>0.05</formula>
    </cfRule>
  </conditionalFormatting>
  <conditionalFormatting sqref="AM30:AW30 BX30:CK30">
    <cfRule type="cellIs" dxfId="6811" priority="9734" operator="greaterThan">
      <formula>0.05</formula>
    </cfRule>
  </conditionalFormatting>
  <conditionalFormatting sqref="AL34:AW34 AL38 AL42 AL46 AL50 AL54 AL58 AL62 AL66 AL70 AL77 AL81 AL85 AL89 AL93 AL97 AL101 AL105 AL109 AL113 AL117 AL121 AL125 AL129 AL136 AL140 AL144 AL148 AL152 AL156 AL160 AL164 AL168 AL172 AL176 AL180 AL184 AL212 AL216 AL188 AL192 AL196 AL200 AL204 AL208 AL236 AL228 AL232 AL224 AL220 BX34:CK34">
    <cfRule type="cellIs" dxfId="6810" priority="9733" operator="greaterThan">
      <formula>0.05</formula>
    </cfRule>
  </conditionalFormatting>
  <conditionalFormatting sqref="AM38:AW38 BX38:CK38">
    <cfRule type="cellIs" dxfId="6809" priority="9732" operator="greaterThan">
      <formula>0.05</formula>
    </cfRule>
  </conditionalFormatting>
  <conditionalFormatting sqref="AO18:AW18 BX18:CK18">
    <cfRule type="cellIs" dxfId="6808" priority="9731" operator="greaterThan">
      <formula>0.05</formula>
    </cfRule>
  </conditionalFormatting>
  <conditionalFormatting sqref="AM129:AW129 AM125:AW125 AM121:AW121 AM117:AW117 AM113:AW113 AM109:AW109 AM105:AQ105 AM101:AW101 AM97:AW97 AM93:AW93 AM89:AW89 AM85:AW85 AM81:AW81 AM77:AW77 AM70:AW70 AM66:AW66 AM62:AW62 AM58:AW58 AM54:AW54 AM50:AW50 AM46:AW46 AM42:AW42 AS105:AW105 BX105:CK105 BX42:CK42 BX46:CK46 BX50:CK50 BX54:CK54 BX58:CK58 BX62:CK62 BX66:CK66 BX70:CK70 BX77:CK77 BX81:CK81 BX85:CK85 BX89:CK89 BX93:CK93 BX97:CK97 BX101:CK101 BX109:CK109 BX113:CK113 BX117:CK117 BX121:CK121 BX125:CK125 BX129:CK129">
    <cfRule type="cellIs" dxfId="6807" priority="9730" operator="greaterThan">
      <formula>0.05</formula>
    </cfRule>
  </conditionalFormatting>
  <conditionalFormatting sqref="O88:P88">
    <cfRule type="cellIs" dxfId="6806" priority="9727" operator="between">
      <formula>1</formula>
      <formula>700</formula>
    </cfRule>
    <cfRule type="cellIs" dxfId="6805" priority="97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6804" priority="97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6803" priority="9726" operator="greaterThan">
      <formula>0.05</formula>
    </cfRule>
  </conditionalFormatting>
  <conditionalFormatting sqref="Q4">
    <cfRule type="cellIs" dxfId="6802" priority="9725" operator="greaterThan">
      <formula>100</formula>
    </cfRule>
  </conditionalFormatting>
  <conditionalFormatting sqref="Q3">
    <cfRule type="cellIs" dxfId="6801" priority="9724" operator="between">
      <formula>1</formula>
      <formula>700</formula>
    </cfRule>
  </conditionalFormatting>
  <conditionalFormatting sqref="R134:R185 R16:R71 R210:R216 R75:R129">
    <cfRule type="cellIs" dxfId="6800" priority="9722" operator="between">
      <formula>0.05</formula>
      <formula>100</formula>
    </cfRule>
  </conditionalFormatting>
  <conditionalFormatting sqref="U21 U17 U29 U37 U49 U57 U65 U76 U84 U92 U100 U104 U112 U120 U128 U25 U33 U41 U45 U53 U61 U69 U80 U88 U96 U108 U116 U124">
    <cfRule type="cellIs" dxfId="6799" priority="9721" operator="between">
      <formula>0.05</formula>
      <formula>700</formula>
    </cfRule>
  </conditionalFormatting>
  <conditionalFormatting sqref="U22 U18 U30 U38 U50 U58 U66 U77 U85 U93 U101 U105 U113 U121 U129 U26 U34 U42 U46 U54 U62 U70 U81 U89 U97 U109 U117 U125">
    <cfRule type="cellIs" dxfId="6798" priority="972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6797" priority="9719" operator="equal">
      <formula>1</formula>
    </cfRule>
  </conditionalFormatting>
  <conditionalFormatting sqref="I18">
    <cfRule type="cellIs" dxfId="6796" priority="9718" operator="between">
      <formula>0.05</formula>
      <formula>100</formula>
    </cfRule>
  </conditionalFormatting>
  <conditionalFormatting sqref="I22">
    <cfRule type="cellIs" dxfId="6795" priority="9717" operator="between">
      <formula>0.05</formula>
      <formula>100</formula>
    </cfRule>
  </conditionalFormatting>
  <conditionalFormatting sqref="I26 I30 I34 I42 I46 I50 I54 I58 I62 I66 I70 I77 I81 I85 I89 I93 I97 I101 I105 I109 I113 I117 I121 I125 I129">
    <cfRule type="cellIs" dxfId="6794" priority="97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6793" priority="971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6792" priority="9714" operator="containsText" text="ABP">
      <formula>NOT(ISERROR(SEARCH("ABP",AF18)))</formula>
    </cfRule>
  </conditionalFormatting>
  <conditionalFormatting sqref="AG18:AI18">
    <cfRule type="containsText" dxfId="6791" priority="97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6790" priority="9712" operator="containsText" text="ABP">
      <formula>NOT(ISERROR(SEARCH("ABP",AG22)))</formula>
    </cfRule>
  </conditionalFormatting>
  <conditionalFormatting sqref="AJ18">
    <cfRule type="containsText" dxfId="6789" priority="971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6788" priority="9710" operator="containsText" text="ABP">
      <formula>NOT(ISERROR(SEARCH("ABP",AJ22)))</formula>
    </cfRule>
  </conditionalFormatting>
  <conditionalFormatting sqref="AL18:AW18 BX18:CK18">
    <cfRule type="cellIs" dxfId="6787" priority="9709" operator="between">
      <formula>0.5</formula>
      <formula>100</formula>
    </cfRule>
  </conditionalFormatting>
  <conditionalFormatting sqref="AL17:CK17">
    <cfRule type="containsText" dxfId="6786" priority="9697" operator="containsText" text="Score">
      <formula>NOT(ISERROR(SEARCH("Score",AL17)))</formula>
    </cfRule>
    <cfRule type="cellIs" dxfId="6785" priority="9698" operator="greaterThan">
      <formula>$O$17</formula>
    </cfRule>
    <cfRule type="cellIs" dxfId="6784" priority="9699" operator="equal">
      <formula>$O$17</formula>
    </cfRule>
    <cfRule type="cellIs" dxfId="6783" priority="9700" operator="lessThan">
      <formula>$O$17</formula>
    </cfRule>
  </conditionalFormatting>
  <conditionalFormatting sqref="AL18">
    <cfRule type="containsText" dxfId="6782" priority="9708" operator="containsText" text="ABP">
      <formula>NOT(ISERROR(SEARCH("ABP",AL18)))</formula>
    </cfRule>
  </conditionalFormatting>
  <conditionalFormatting sqref="AL22">
    <cfRule type="containsText" dxfId="6781" priority="9707" operator="containsText" text="ABP">
      <formula>NOT(ISERROR(SEARCH("ABP",AL22)))</formula>
    </cfRule>
  </conditionalFormatting>
  <conditionalFormatting sqref="AL26">
    <cfRule type="containsText" dxfId="6780" priority="9706" operator="containsText" text="ABP">
      <formula>NOT(ISERROR(SEARCH("ABP",AL26)))</formula>
    </cfRule>
  </conditionalFormatting>
  <conditionalFormatting sqref="AL30">
    <cfRule type="containsText" dxfId="6779" priority="970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6778" priority="9704" operator="containsText" text="ABP">
      <formula>NOT(ISERROR(SEARCH("ABP",AL34)))</formula>
    </cfRule>
  </conditionalFormatting>
  <conditionalFormatting sqref="AM34:AW34 AM26:AW26 AM22:AW22 AM129:AW129 AM125:AW125 AM121:AW121 AM117:AW117 AM113:AW113 AM109:AW109 AM105:AQ105 AM101:AW101 AM97:AW97 AM93:AW93 AM89:AW89 AM85:AW85 AM81:AW81 AM77:AW77 AM70:AW70 AM66:AW66 AM62:AW62 AM58:AW58 AM54:AW54 AM50:AW50 AM46:AW46 AM42:AW42 AM38:AW38 AM30:AW30 AS105:AW105 BX105:CJ105 BX30:CJ30 BX38:CJ38 BX42:CJ42 BX46:CJ46 BX50:CJ50 BX54:CJ54 BX58:CJ58 BX62:CJ62 BX66:CJ66 BX70:CJ70 BX77:CJ77 BX81:CJ81 BX85:CJ85 BX89:CJ89 BX93:CJ93 BX97:CJ97 BX101:CJ101 BX109:CJ109 BX113:CJ113 BX117:CJ117 BX121:CJ121 BX125:CJ125 BX129:CJ129 BX22:CJ22 BX26:CJ26 BX34:CJ34">
    <cfRule type="containsText" dxfId="6777" priority="9703" operator="containsText" text="ABP">
      <formula>NOT(ISERROR(SEARCH("ABP",AM22)))</formula>
    </cfRule>
  </conditionalFormatting>
  <conditionalFormatting sqref="AM18:AW18 BX18:CJ18">
    <cfRule type="containsText" dxfId="6776" priority="9702" operator="containsText" text="ABP">
      <formula>NOT(ISERROR(SEARCH("ABP",AM18)))</formula>
    </cfRule>
  </conditionalFormatting>
  <conditionalFormatting sqref="CK18 CK22 CK26 CK30 CK34 CK38 CK42 CK46 CK50 CK54 CK58 CK62 CK66 CK70 CK77 CK81 CK85 CK89 CK93 CK97 CK101 CK105 CK109 CK113 CK117 CK121 CK125 CK129">
    <cfRule type="containsText" dxfId="6775" priority="9701" operator="containsText" text="ABP">
      <formula>NOT(ISERROR(SEARCH("ABP",CK18)))</formula>
    </cfRule>
  </conditionalFormatting>
  <conditionalFormatting sqref="AL21:CK21">
    <cfRule type="containsText" dxfId="6774" priority="9565" operator="containsText" text="Score">
      <formula>NOT(ISERROR(SEARCH("Score",AL21)))</formula>
    </cfRule>
    <cfRule type="cellIs" dxfId="6773" priority="9566" operator="greaterThan">
      <formula>$O$21</formula>
    </cfRule>
    <cfRule type="cellIs" dxfId="6772" priority="9567" operator="equal">
      <formula>$O$21</formula>
    </cfRule>
    <cfRule type="cellIs" dxfId="6771" priority="9568" operator="lessThan">
      <formula>$O$21</formula>
    </cfRule>
  </conditionalFormatting>
  <conditionalFormatting sqref="AL25:CK25">
    <cfRule type="containsText" dxfId="6770" priority="9553" operator="containsText" text="Score">
      <formula>NOT(ISERROR(SEARCH("Score",AL25)))</formula>
    </cfRule>
    <cfRule type="cellIs" dxfId="6769" priority="9554" operator="greaterThan">
      <formula>$O$25</formula>
    </cfRule>
    <cfRule type="cellIs" dxfId="6768" priority="9555" operator="equal">
      <formula>$O$25</formula>
    </cfRule>
    <cfRule type="cellIs" dxfId="6767" priority="9556" operator="lessThan">
      <formula>$O$25</formula>
    </cfRule>
  </conditionalFormatting>
  <conditionalFormatting sqref="AL29:CK29">
    <cfRule type="containsText" dxfId="6766" priority="9549" operator="containsText" text="Score">
      <formula>NOT(ISERROR(SEARCH("Score",AL29)))</formula>
    </cfRule>
    <cfRule type="cellIs" dxfId="6765" priority="9550" operator="greaterThan">
      <formula>$O$29</formula>
    </cfRule>
    <cfRule type="cellIs" dxfId="6764" priority="9551" operator="equal">
      <formula>$O$29</formula>
    </cfRule>
    <cfRule type="cellIs" dxfId="6763" priority="9552" operator="lessThan">
      <formula>$O$29</formula>
    </cfRule>
  </conditionalFormatting>
  <conditionalFormatting sqref="AL33:CK33">
    <cfRule type="containsText" dxfId="6762" priority="9545" operator="containsText" text="Score">
      <formula>NOT(ISERROR(SEARCH("Score",AL33)))</formula>
    </cfRule>
    <cfRule type="cellIs" dxfId="6761" priority="9546" operator="greaterThan">
      <formula>$O$33</formula>
    </cfRule>
    <cfRule type="cellIs" dxfId="6760" priority="9547" operator="equal">
      <formula>$O$33</formula>
    </cfRule>
    <cfRule type="cellIs" dxfId="6759" priority="9548" operator="lessThan">
      <formula>$O$33</formula>
    </cfRule>
  </conditionalFormatting>
  <conditionalFormatting sqref="AL37:CK37">
    <cfRule type="containsText" dxfId="6758" priority="9541" operator="containsText" text="Score">
      <formula>NOT(ISERROR(SEARCH("Score",AL37)))</formula>
    </cfRule>
    <cfRule type="cellIs" dxfId="6757" priority="9542" operator="greaterThan">
      <formula>$O$37</formula>
    </cfRule>
    <cfRule type="cellIs" dxfId="6756" priority="9543" operator="equal">
      <formula>$O$37</formula>
    </cfRule>
    <cfRule type="cellIs" dxfId="6755" priority="9544" operator="lessThan">
      <formula>$O$37</formula>
    </cfRule>
  </conditionalFormatting>
  <conditionalFormatting sqref="AL41:CK41">
    <cfRule type="containsText" dxfId="6754" priority="9537" operator="containsText" text="Score">
      <formula>NOT(ISERROR(SEARCH("Score",AL41)))</formula>
    </cfRule>
    <cfRule type="cellIs" dxfId="6753" priority="9538" operator="greaterThan">
      <formula>$O$41</formula>
    </cfRule>
    <cfRule type="cellIs" dxfId="6752" priority="9539" operator="equal">
      <formula>$O$41</formula>
    </cfRule>
    <cfRule type="cellIs" dxfId="6751" priority="9540" operator="lessThan">
      <formula>$O$41</formula>
    </cfRule>
  </conditionalFormatting>
  <conditionalFormatting sqref="AL45:CK45">
    <cfRule type="containsText" dxfId="6750" priority="9529" operator="containsText" text="Score">
      <formula>NOT(ISERROR(SEARCH("Score",AL45)))</formula>
    </cfRule>
    <cfRule type="cellIs" dxfId="6749" priority="9530" operator="greaterThan">
      <formula>$O$45</formula>
    </cfRule>
    <cfRule type="cellIs" dxfId="6748" priority="9531" operator="equal">
      <formula>$O$45</formula>
    </cfRule>
    <cfRule type="cellIs" dxfId="6747" priority="9532" operator="lessThan">
      <formula>$O$45</formula>
    </cfRule>
  </conditionalFormatting>
  <conditionalFormatting sqref="AL49:CK49">
    <cfRule type="containsText" dxfId="6746" priority="9525" operator="containsText" text="Score">
      <formula>NOT(ISERROR(SEARCH("Score",AL49)))</formula>
    </cfRule>
    <cfRule type="cellIs" dxfId="6745" priority="9526" operator="greaterThan">
      <formula>$O$49</formula>
    </cfRule>
    <cfRule type="cellIs" dxfId="6744" priority="9527" operator="equal">
      <formula>$O$49</formula>
    </cfRule>
    <cfRule type="cellIs" dxfId="6743" priority="9528" operator="lessThan">
      <formula>$O$49</formula>
    </cfRule>
  </conditionalFormatting>
  <conditionalFormatting sqref="AL53:CK53">
    <cfRule type="containsText" dxfId="6742" priority="9521" operator="containsText" text="Score">
      <formula>NOT(ISERROR(SEARCH("Score",AL53)))</formula>
    </cfRule>
    <cfRule type="cellIs" dxfId="6741" priority="9522" operator="greaterThan">
      <formula>$O$53</formula>
    </cfRule>
    <cfRule type="cellIs" dxfId="6740" priority="9523" operator="equal">
      <formula>$O$53</formula>
    </cfRule>
    <cfRule type="cellIs" dxfId="6739" priority="9524" operator="lessThan">
      <formula>$O$53</formula>
    </cfRule>
  </conditionalFormatting>
  <conditionalFormatting sqref="AL57:CK57">
    <cfRule type="containsText" dxfId="6738" priority="9517" operator="containsText" text="Score">
      <formula>NOT(ISERROR(SEARCH("Score",AL57)))</formula>
    </cfRule>
    <cfRule type="cellIs" dxfId="6737" priority="9518" operator="greaterThan">
      <formula>$O$57</formula>
    </cfRule>
    <cfRule type="cellIs" dxfId="6736" priority="9519" operator="equal">
      <formula>$O$57</formula>
    </cfRule>
    <cfRule type="cellIs" dxfId="6735" priority="9520" operator="lessThan">
      <formula>$O$57</formula>
    </cfRule>
  </conditionalFormatting>
  <conditionalFormatting sqref="AL61:CK61">
    <cfRule type="containsText" dxfId="6734" priority="9513" operator="containsText" text="Score">
      <formula>NOT(ISERROR(SEARCH("Score",AL61)))</formula>
    </cfRule>
    <cfRule type="cellIs" dxfId="6733" priority="9514" operator="greaterThan">
      <formula>$O$61</formula>
    </cfRule>
    <cfRule type="cellIs" dxfId="6732" priority="9515" operator="equal">
      <formula>$O$61</formula>
    </cfRule>
    <cfRule type="cellIs" dxfId="6731" priority="9516" operator="lessThan">
      <formula>$O$61</formula>
    </cfRule>
  </conditionalFormatting>
  <conditionalFormatting sqref="AL65:CK65">
    <cfRule type="containsText" dxfId="6730" priority="9509" operator="containsText" text="Score">
      <formula>NOT(ISERROR(SEARCH("Score",AL65)))</formula>
    </cfRule>
    <cfRule type="cellIs" dxfId="6729" priority="9510" operator="greaterThan">
      <formula>$O$65</formula>
    </cfRule>
    <cfRule type="cellIs" dxfId="6728" priority="9511" operator="equal">
      <formula>$O$65</formula>
    </cfRule>
    <cfRule type="cellIs" dxfId="6727" priority="9512" operator="lessThan">
      <formula>$O$65</formula>
    </cfRule>
  </conditionalFormatting>
  <conditionalFormatting sqref="AL69:CK69">
    <cfRule type="containsText" dxfId="6726" priority="9505" operator="containsText" text="Score">
      <formula>NOT(ISERROR(SEARCH("Score",AL69)))</formula>
    </cfRule>
    <cfRule type="cellIs" dxfId="6725" priority="9506" operator="greaterThan">
      <formula>$O$69</formula>
    </cfRule>
    <cfRule type="cellIs" dxfId="6724" priority="9507" operator="equal">
      <formula>$O$69</formula>
    </cfRule>
    <cfRule type="cellIs" dxfId="6723" priority="9508" operator="lessThan">
      <formula>$O$69</formula>
    </cfRule>
  </conditionalFormatting>
  <conditionalFormatting sqref="AL76:CK76">
    <cfRule type="containsText" dxfId="6722" priority="9501" operator="containsText" text="Score">
      <formula>NOT(ISERROR(SEARCH("Score",AL76)))</formula>
    </cfRule>
    <cfRule type="cellIs" dxfId="6721" priority="9502" operator="greaterThan">
      <formula>$O$76</formula>
    </cfRule>
    <cfRule type="cellIs" dxfId="6720" priority="9503" operator="equal">
      <formula>$O$76</formula>
    </cfRule>
    <cfRule type="cellIs" dxfId="6719" priority="9504" operator="lessThan">
      <formula>$O$76</formula>
    </cfRule>
  </conditionalFormatting>
  <conditionalFormatting sqref="AL80:CK80">
    <cfRule type="containsText" dxfId="6718" priority="9497" operator="containsText" text="Score">
      <formula>NOT(ISERROR(SEARCH("Score",AL80)))</formula>
    </cfRule>
    <cfRule type="cellIs" dxfId="6717" priority="9498" operator="greaterThan">
      <formula>$O$80</formula>
    </cfRule>
    <cfRule type="cellIs" dxfId="6716" priority="9499" operator="equal">
      <formula>$O$80</formula>
    </cfRule>
    <cfRule type="cellIs" dxfId="6715" priority="9500" operator="lessThan">
      <formula>$O$80</formula>
    </cfRule>
  </conditionalFormatting>
  <conditionalFormatting sqref="AL84:CK84">
    <cfRule type="containsText" dxfId="6714" priority="9493" operator="containsText" text="Score">
      <formula>NOT(ISERROR(SEARCH("Score",AL84)))</formula>
    </cfRule>
    <cfRule type="cellIs" dxfId="6713" priority="9494" operator="greaterThan">
      <formula>$O$84</formula>
    </cfRule>
    <cfRule type="cellIs" dxfId="6712" priority="9495" operator="equal">
      <formula>$O$84</formula>
    </cfRule>
    <cfRule type="cellIs" dxfId="6711" priority="9496" operator="lessThan">
      <formula>$O$84</formula>
    </cfRule>
  </conditionalFormatting>
  <conditionalFormatting sqref="AL88:CK88">
    <cfRule type="containsText" dxfId="6710" priority="9489" operator="containsText" text="Score">
      <formula>NOT(ISERROR(SEARCH("Score",AL88)))</formula>
    </cfRule>
    <cfRule type="cellIs" dxfId="6709" priority="9490" operator="greaterThan">
      <formula>$O$88</formula>
    </cfRule>
    <cfRule type="cellIs" dxfId="6708" priority="9491" operator="equal">
      <formula>$O$88</formula>
    </cfRule>
    <cfRule type="cellIs" dxfId="6707" priority="9492" operator="lessThan">
      <formula>$O$88</formula>
    </cfRule>
  </conditionalFormatting>
  <conditionalFormatting sqref="AL92:CK92">
    <cfRule type="containsText" dxfId="6706" priority="9485" operator="containsText" text="Score">
      <formula>NOT(ISERROR(SEARCH("Score",AL92)))</formula>
    </cfRule>
    <cfRule type="cellIs" dxfId="6705" priority="9486" operator="greaterThan">
      <formula>$O$92</formula>
    </cfRule>
    <cfRule type="cellIs" dxfId="6704" priority="9487" operator="equal">
      <formula>$O$92</formula>
    </cfRule>
    <cfRule type="cellIs" dxfId="6703" priority="9488" operator="lessThan">
      <formula>$O$92</formula>
    </cfRule>
  </conditionalFormatting>
  <conditionalFormatting sqref="AL96:CK96">
    <cfRule type="containsText" dxfId="6702" priority="9481" operator="containsText" text="Score">
      <formula>NOT(ISERROR(SEARCH("Score",AL96)))</formula>
    </cfRule>
    <cfRule type="cellIs" dxfId="6701" priority="9482" operator="greaterThan">
      <formula>$O$96</formula>
    </cfRule>
    <cfRule type="cellIs" dxfId="6700" priority="9483" operator="equal">
      <formula>$O$96</formula>
    </cfRule>
    <cfRule type="cellIs" dxfId="6699" priority="9484" operator="lessThan">
      <formula>$O$96</formula>
    </cfRule>
  </conditionalFormatting>
  <conditionalFormatting sqref="AL100:CK100">
    <cfRule type="containsText" dxfId="6698" priority="9477" operator="containsText" text="Score">
      <formula>NOT(ISERROR(SEARCH("Score",AL100)))</formula>
    </cfRule>
    <cfRule type="cellIs" dxfId="6697" priority="9478" operator="greaterThan">
      <formula>$O$100</formula>
    </cfRule>
    <cfRule type="cellIs" dxfId="6696" priority="9479" operator="equal">
      <formula>$O$100</formula>
    </cfRule>
    <cfRule type="cellIs" dxfId="6695" priority="9480" operator="lessThan">
      <formula>$O$100</formula>
    </cfRule>
  </conditionalFormatting>
  <conditionalFormatting sqref="AL104:CK104">
    <cfRule type="containsText" dxfId="6694" priority="9469" operator="containsText" text="Score">
      <formula>NOT(ISERROR(SEARCH("Score",AL104)))</formula>
    </cfRule>
    <cfRule type="cellIs" dxfId="6693" priority="9470" operator="greaterThan">
      <formula>$O$104</formula>
    </cfRule>
    <cfRule type="cellIs" dxfId="6692" priority="9471" operator="equal">
      <formula>$O$104</formula>
    </cfRule>
    <cfRule type="cellIs" dxfId="6691" priority="9472" operator="lessThan">
      <formula>$O$104</formula>
    </cfRule>
  </conditionalFormatting>
  <conditionalFormatting sqref="AL108:CK108">
    <cfRule type="containsText" dxfId="6690" priority="9465" operator="containsText" text="Score">
      <formula>NOT(ISERROR(SEARCH("Score",AL108)))</formula>
    </cfRule>
    <cfRule type="cellIs" dxfId="6689" priority="9466" operator="greaterThan">
      <formula>$O$108</formula>
    </cfRule>
    <cfRule type="cellIs" dxfId="6688" priority="9467" operator="equal">
      <formula>$O$108</formula>
    </cfRule>
    <cfRule type="cellIs" dxfId="6687" priority="9468" operator="lessThan">
      <formula>$O$108</formula>
    </cfRule>
  </conditionalFormatting>
  <conditionalFormatting sqref="AL112:CK112">
    <cfRule type="containsText" dxfId="6686" priority="9461" operator="containsText" text="Score">
      <formula>NOT(ISERROR(SEARCH("Score",AL112)))</formula>
    </cfRule>
    <cfRule type="cellIs" dxfId="6685" priority="9462" operator="greaterThan">
      <formula>$O$112</formula>
    </cfRule>
    <cfRule type="cellIs" dxfId="6684" priority="9463" operator="equal">
      <formula>$O$112</formula>
    </cfRule>
    <cfRule type="cellIs" dxfId="6683" priority="9464" operator="lessThan">
      <formula>$O$112</formula>
    </cfRule>
  </conditionalFormatting>
  <conditionalFormatting sqref="AL116:CK116">
    <cfRule type="containsText" dxfId="6682" priority="9457" operator="containsText" text="Score">
      <formula>NOT(ISERROR(SEARCH("Score",AL116)))</formula>
    </cfRule>
    <cfRule type="cellIs" dxfId="6681" priority="9458" operator="greaterThan">
      <formula>$O$116</formula>
    </cfRule>
    <cfRule type="cellIs" dxfId="6680" priority="9459" operator="equal">
      <formula>$O$116</formula>
    </cfRule>
    <cfRule type="cellIs" dxfId="6679" priority="9460" operator="lessThan">
      <formula>$O$116</formula>
    </cfRule>
  </conditionalFormatting>
  <conditionalFormatting sqref="AL120:CK120">
    <cfRule type="containsText" dxfId="6678" priority="9453" operator="containsText" text="Score">
      <formula>NOT(ISERROR(SEARCH("Score",AL120)))</formula>
    </cfRule>
    <cfRule type="cellIs" dxfId="6677" priority="9454" operator="greaterThan">
      <formula>$O$120</formula>
    </cfRule>
    <cfRule type="cellIs" dxfId="6676" priority="9455" operator="equal">
      <formula>$O$120</formula>
    </cfRule>
    <cfRule type="cellIs" dxfId="6675" priority="9456" operator="lessThan">
      <formula>$O$120</formula>
    </cfRule>
  </conditionalFormatting>
  <conditionalFormatting sqref="AL124:CK124">
    <cfRule type="containsText" dxfId="6674" priority="9449" operator="containsText" text="Score">
      <formula>NOT(ISERROR(SEARCH("Score",AL124)))</formula>
    </cfRule>
    <cfRule type="cellIs" dxfId="6673" priority="9450" operator="greaterThan">
      <formula>$O$124</formula>
    </cfRule>
    <cfRule type="cellIs" dxfId="6672" priority="9451" operator="equal">
      <formula>$O$124</formula>
    </cfRule>
    <cfRule type="cellIs" dxfId="6671" priority="9452" operator="lessThan">
      <formula>$O$124</formula>
    </cfRule>
  </conditionalFormatting>
  <conditionalFormatting sqref="AL128:CK128">
    <cfRule type="containsText" dxfId="6670" priority="9445" operator="containsText" text="Score">
      <formula>NOT(ISERROR(SEARCH("Score",AL128)))</formula>
    </cfRule>
    <cfRule type="cellIs" dxfId="6669" priority="9446" operator="greaterThan">
      <formula>$O$128</formula>
    </cfRule>
    <cfRule type="cellIs" dxfId="6668" priority="9447" operator="equal">
      <formula>$O$128</formula>
    </cfRule>
    <cfRule type="cellIs" dxfId="6667" priority="9448" operator="lessThan">
      <formula>$O$128</formula>
    </cfRule>
  </conditionalFormatting>
  <conditionalFormatting sqref="AM216:AW216 AM212:AW212 AM184:AW184 AM180:AW180 AM176:AW176 AM172:AW172 AM168:AW168 AM164:AW164 AM160:AW160 AM156:AW156 AM152:AW152 AM148:AW148 AM144:AW144 AM140:AW140 AM136:AW136 BX136:CK136 BX140:CK140 BX144:CK144 BX148:CK148 BX152:CK152 BX156:CK156 BX160:CK160 BX164:CK164 BX168:CK168 BX172:CK172 BX176:CK176 BX180:CK180 BX184:CK184 BX212:CK212 BX216:CK216">
    <cfRule type="cellIs" dxfId="6666" priority="9444" operator="greaterThan">
      <formula>0.05</formula>
    </cfRule>
  </conditionalFormatting>
  <conditionalFormatting sqref="O147:P147">
    <cfRule type="cellIs" dxfId="6665" priority="9441" operator="between">
      <formula>1</formula>
      <formula>700</formula>
    </cfRule>
    <cfRule type="cellIs" dxfId="6664" priority="9443" operator="between">
      <formula>1</formula>
      <formula>700</formula>
    </cfRule>
  </conditionalFormatting>
  <conditionalFormatting sqref="K135:P135 K139:P139 K143:P143 K147:N147 K155:P155 K151:P151 K159:P159 K163:P163 K167:P167 K171:P171 K175:P175 K179:P179 K183:P183 K211:P211 K215:P215">
    <cfRule type="cellIs" dxfId="6663" priority="944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6662" priority="9440" operator="greaterThan">
      <formula>0.05</formula>
    </cfRule>
  </conditionalFormatting>
  <conditionalFormatting sqref="U135 U143 U151 U159 U167 U175 U183 U215 U139 U147 U155 U163 U171 U179 U211">
    <cfRule type="cellIs" dxfId="6661" priority="9439" operator="between">
      <formula>0.05</formula>
      <formula>700</formula>
    </cfRule>
  </conditionalFormatting>
  <conditionalFormatting sqref="U136 U144 U152 U160 U168 U176 U184 U216 U140 U148 U156 U164 U172 U180 U212">
    <cfRule type="cellIs" dxfId="6660" priority="943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6659" priority="9437" operator="equal">
      <formula>1</formula>
    </cfRule>
  </conditionalFormatting>
  <conditionalFormatting sqref="I136 I140 I144 I148 I152 I156 I160 I164 I168 I172 I176 I180 I184 I212 I216">
    <cfRule type="cellIs" dxfId="6658" priority="9436" operator="between">
      <formula>0.05</formula>
      <formula>100</formula>
    </cfRule>
  </conditionalFormatting>
  <conditionalFormatting sqref="K136:O136 K140:O140 K144:O144 K148:O148 K152:O152 K156:O156 K160:O160 K164:O164 K168:O168 K172:O172 K176:O176 K180:O180 K184:O184 K212:O212 K216:O216">
    <cfRule type="cellIs" dxfId="6657" priority="9435" operator="between">
      <formula>0.05</formula>
      <formula>100</formula>
    </cfRule>
  </conditionalFormatting>
  <conditionalFormatting sqref="AF136 AF140 AF144 AF148 AF152 AF156 AF160 AF164 AF168 AF172 AF176 AF180 AF184 AF212 AF216">
    <cfRule type="containsText" dxfId="6656" priority="943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6655" priority="9433" operator="containsText" text="ABP">
      <formula>NOT(ISERROR(SEARCH("ABP",AG136)))</formula>
    </cfRule>
  </conditionalFormatting>
  <conditionalFormatting sqref="AJ136 AJ140 AJ144 AJ148 AJ152 AJ156 AJ160 AJ164 AJ168 AJ172 AJ176 AJ180 AJ184 AJ212 AJ216">
    <cfRule type="containsText" dxfId="6654" priority="9432" operator="containsText" text="ABP">
      <formula>NOT(ISERROR(SEARCH("ABP",AJ136)))</formula>
    </cfRule>
  </conditionalFormatting>
  <conditionalFormatting sqref="AL136 AL140 AL144 AL148 AL152 AL156 AL160 AL164 AL168 AL172 AL176 AL180 AL184 AL212 AL216">
    <cfRule type="containsText" dxfId="6653" priority="9431" operator="containsText" text="ABP">
      <formula>NOT(ISERROR(SEARCH("ABP",AL136)))</formula>
    </cfRule>
  </conditionalFormatting>
  <conditionalFormatting sqref="AM216:AW216 AM212:AW212 AM184:AW184 AM180:AW180 AM176:AW176 AM172:AW172 AM168:AW168 AM164:AW164 AM160:AW160 AM156:AW156 AM152:AW152 AM148:AW148 AM144:AW144 AM140:AW140 AM136:AW136 BX136:CJ136 BX140:CJ140 BX144:CJ144 BX148:CJ148 BX152:CJ152 BX156:CJ156 BX160:CJ160 BX164:CJ164 BX168:CJ168 BX172:CJ172 BX176:CJ176 BX180:CJ180 BX184:CJ184 BX212:CJ212 BX216:CJ216">
    <cfRule type="containsText" dxfId="6652" priority="9430" operator="containsText" text="ABP">
      <formula>NOT(ISERROR(SEARCH("ABP",AM136)))</formula>
    </cfRule>
  </conditionalFormatting>
  <conditionalFormatting sqref="CK136 CK140 CK144 CK148 CK152 CK156 CK160 CK164 CK168 CK172 CK176 CK180 CK184 CK212 CK216">
    <cfRule type="containsText" dxfId="6651" priority="9429" operator="containsText" text="ABP">
      <formula>NOT(ISERROR(SEARCH("ABP",CK136)))</formula>
    </cfRule>
  </conditionalFormatting>
  <conditionalFormatting sqref="AR105">
    <cfRule type="containsText" dxfId="6650" priority="6293" operator="containsText" text="Score">
      <formula>NOT(ISERROR(SEARCH("Score",AR105)))</formula>
    </cfRule>
    <cfRule type="cellIs" dxfId="6649" priority="6294" operator="greaterThan">
      <formula>$O$104</formula>
    </cfRule>
    <cfRule type="cellIs" dxfId="6648" priority="6295" operator="equal">
      <formula>$O$104</formula>
    </cfRule>
    <cfRule type="cellIs" dxfId="6647" priority="6296" operator="lessThan">
      <formula>$O$104</formula>
    </cfRule>
  </conditionalFormatting>
  <conditionalFormatting sqref="AL139:CK139">
    <cfRule type="containsText" dxfId="6646" priority="5485" operator="containsText" text="Score">
      <formula>NOT(ISERROR(SEARCH("Score",AL139)))</formula>
    </cfRule>
    <cfRule type="cellIs" dxfId="6645" priority="5486" operator="greaterThan">
      <formula>$O$139</formula>
    </cfRule>
    <cfRule type="cellIs" dxfId="6644" priority="5487" operator="equal">
      <formula>$O$139</formula>
    </cfRule>
    <cfRule type="cellIs" dxfId="6643" priority="5488" operator="lessThan">
      <formula>$O$139</formula>
    </cfRule>
  </conditionalFormatting>
  <conditionalFormatting sqref="AL135:CK135">
    <cfRule type="containsText" dxfId="6642" priority="5365" operator="containsText" text="Score">
      <formula>NOT(ISERROR(SEARCH("Score",AL135)))</formula>
    </cfRule>
    <cfRule type="cellIs" dxfId="6641" priority="5366" operator="greaterThan">
      <formula>$O$135</formula>
    </cfRule>
    <cfRule type="cellIs" dxfId="6640" priority="5367" operator="equal">
      <formula>$O$135</formula>
    </cfRule>
    <cfRule type="cellIs" dxfId="6639" priority="5368" operator="lessThan">
      <formula>$O$135</formula>
    </cfRule>
  </conditionalFormatting>
  <conditionalFormatting sqref="AL143:CK143">
    <cfRule type="containsText" dxfId="6638" priority="5245" operator="containsText" text="Score">
      <formula>NOT(ISERROR(SEARCH("Score",AL143)))</formula>
    </cfRule>
    <cfRule type="cellIs" dxfId="6637" priority="5246" operator="greaterThan">
      <formula>$O$143</formula>
    </cfRule>
    <cfRule type="cellIs" dxfId="6636" priority="5247" operator="equal">
      <formula>$O$143</formula>
    </cfRule>
    <cfRule type="cellIs" dxfId="6635" priority="5248" operator="lessThan">
      <formula>$O$143</formula>
    </cfRule>
  </conditionalFormatting>
  <conditionalFormatting sqref="AL147:CK147">
    <cfRule type="containsText" dxfId="6634" priority="5125" operator="containsText" text="Score">
      <formula>NOT(ISERROR(SEARCH("Score",AL147)))</formula>
    </cfRule>
    <cfRule type="cellIs" dxfId="6633" priority="5126" operator="greaterThan">
      <formula>$O$147</formula>
    </cfRule>
    <cfRule type="cellIs" dxfId="6632" priority="5127" operator="equal">
      <formula>$O$147</formula>
    </cfRule>
    <cfRule type="cellIs" dxfId="6631" priority="5128" operator="lessThan">
      <formula>$O$147</formula>
    </cfRule>
  </conditionalFormatting>
  <conditionalFormatting sqref="AL151:CK151">
    <cfRule type="containsText" dxfId="6630" priority="5005" operator="containsText" text="Score">
      <formula>NOT(ISERROR(SEARCH("Score",AL151)))</formula>
    </cfRule>
    <cfRule type="cellIs" dxfId="6629" priority="5006" operator="greaterThan">
      <formula>$O$151</formula>
    </cfRule>
    <cfRule type="cellIs" dxfId="6628" priority="5007" operator="equal">
      <formula>$O$151</formula>
    </cfRule>
    <cfRule type="cellIs" dxfId="6627" priority="5008" operator="lessThan">
      <formula>$O$151</formula>
    </cfRule>
  </conditionalFormatting>
  <conditionalFormatting sqref="AL155:CK155">
    <cfRule type="containsText" dxfId="6626" priority="4885" operator="containsText" text="Score">
      <formula>NOT(ISERROR(SEARCH("Score",AL155)))</formula>
    </cfRule>
    <cfRule type="cellIs" dxfId="6625" priority="4886" operator="greaterThan">
      <formula>$O$155</formula>
    </cfRule>
    <cfRule type="cellIs" dxfId="6624" priority="4887" operator="equal">
      <formula>$O$155</formula>
    </cfRule>
    <cfRule type="cellIs" dxfId="6623" priority="4888" operator="lessThan">
      <formula>$O$155</formula>
    </cfRule>
  </conditionalFormatting>
  <conditionalFormatting sqref="AL159:CK159">
    <cfRule type="containsText" dxfId="6622" priority="4765" operator="containsText" text="Score">
      <formula>NOT(ISERROR(SEARCH("Score",AL159)))</formula>
    </cfRule>
    <cfRule type="cellIs" dxfId="6621" priority="4766" operator="greaterThan">
      <formula>$O$159</formula>
    </cfRule>
    <cfRule type="cellIs" dxfId="6620" priority="4767" operator="equal">
      <formula>$O$159</formula>
    </cfRule>
    <cfRule type="cellIs" dxfId="6619" priority="4768" operator="lessThan">
      <formula>$O$159</formula>
    </cfRule>
  </conditionalFormatting>
  <conditionalFormatting sqref="AL163:CK163">
    <cfRule type="containsText" dxfId="6618" priority="4645" operator="containsText" text="Score">
      <formula>NOT(ISERROR(SEARCH("Score",AL163)))</formula>
    </cfRule>
    <cfRule type="cellIs" dxfId="6617" priority="4646" operator="greaterThan">
      <formula>$O$163</formula>
    </cfRule>
    <cfRule type="cellIs" dxfId="6616" priority="4647" operator="equal">
      <formula>$O$163</formula>
    </cfRule>
    <cfRule type="cellIs" dxfId="6615" priority="4648" operator="lessThan">
      <formula>$O$163</formula>
    </cfRule>
  </conditionalFormatting>
  <conditionalFormatting sqref="AL167:CK167">
    <cfRule type="containsText" dxfId="6614" priority="4525" operator="containsText" text="Score">
      <formula>NOT(ISERROR(SEARCH("Score",AL167)))</formula>
    </cfRule>
    <cfRule type="cellIs" dxfId="6613" priority="4526" operator="greaterThan">
      <formula>$O$167</formula>
    </cfRule>
    <cfRule type="cellIs" dxfId="6612" priority="4527" operator="equal">
      <formula>$O$167</formula>
    </cfRule>
    <cfRule type="cellIs" dxfId="6611" priority="4528" operator="lessThan">
      <formula>$O$167</formula>
    </cfRule>
  </conditionalFormatting>
  <conditionalFormatting sqref="AL171:CK171">
    <cfRule type="containsText" dxfId="6610" priority="4405" operator="containsText" text="Score">
      <formula>NOT(ISERROR(SEARCH("Score",AL171)))</formula>
    </cfRule>
    <cfRule type="cellIs" dxfId="6609" priority="4406" operator="greaterThan">
      <formula>$O$171</formula>
    </cfRule>
    <cfRule type="cellIs" dxfId="6608" priority="4407" operator="equal">
      <formula>$O$171</formula>
    </cfRule>
    <cfRule type="cellIs" dxfId="6607" priority="4408" operator="lessThan">
      <formula>$O$171</formula>
    </cfRule>
  </conditionalFormatting>
  <conditionalFormatting sqref="AL175:CK175">
    <cfRule type="containsText" dxfId="6606" priority="4285" operator="containsText" text="Score">
      <formula>NOT(ISERROR(SEARCH("Score",AL175)))</formula>
    </cfRule>
    <cfRule type="cellIs" dxfId="6605" priority="4286" operator="greaterThan">
      <formula>$O$175</formula>
    </cfRule>
    <cfRule type="cellIs" dxfId="6604" priority="4287" operator="equal">
      <formula>$O$175</formula>
    </cfRule>
    <cfRule type="cellIs" dxfId="6603" priority="4288" operator="lessThan">
      <formula>$O$175</formula>
    </cfRule>
  </conditionalFormatting>
  <conditionalFormatting sqref="AL179:CK179">
    <cfRule type="containsText" dxfId="6602" priority="4165" operator="containsText" text="Score">
      <formula>NOT(ISERROR(SEARCH("Score",AL179)))</formula>
    </cfRule>
    <cfRule type="cellIs" dxfId="6601" priority="4166" operator="greaterThan">
      <formula>$O$179</formula>
    </cfRule>
    <cfRule type="cellIs" dxfId="6600" priority="4167" operator="equal">
      <formula>$O$179</formula>
    </cfRule>
    <cfRule type="cellIs" dxfId="6599" priority="4168" operator="lessThan">
      <formula>$O$179</formula>
    </cfRule>
  </conditionalFormatting>
  <conditionalFormatting sqref="AL183:CK183">
    <cfRule type="containsText" dxfId="6598" priority="4045" operator="containsText" text="Score">
      <formula>NOT(ISERROR(SEARCH("Score",AL183)))</formula>
    </cfRule>
    <cfRule type="cellIs" dxfId="6597" priority="4046" operator="greaterThan">
      <formula>$O$183</formula>
    </cfRule>
    <cfRule type="cellIs" dxfId="6596" priority="4047" operator="equal">
      <formula>$O$183</formula>
    </cfRule>
    <cfRule type="cellIs" dxfId="6595" priority="4048" operator="lessThan">
      <formula>$O$183</formula>
    </cfRule>
  </conditionalFormatting>
  <conditionalFormatting sqref="AL211:CK211">
    <cfRule type="containsText" dxfId="6594" priority="3925" operator="containsText" text="Score">
      <formula>NOT(ISERROR(SEARCH("Score",AL211)))</formula>
    </cfRule>
    <cfRule type="cellIs" dxfId="6593" priority="3926" operator="greaterThan">
      <formula>$O$211</formula>
    </cfRule>
    <cfRule type="cellIs" dxfId="6592" priority="3927" operator="equal">
      <formula>$O$211</formula>
    </cfRule>
    <cfRule type="cellIs" dxfId="6591" priority="3928" operator="lessThan">
      <formula>$O$211</formula>
    </cfRule>
  </conditionalFormatting>
  <conditionalFormatting sqref="AL215:CK215">
    <cfRule type="containsText" dxfId="6590" priority="3805" operator="containsText" text="Score">
      <formula>NOT(ISERROR(SEARCH("Score",AL215)))</formula>
    </cfRule>
    <cfRule type="cellIs" dxfId="6589" priority="3806" operator="greaterThan">
      <formula>$O$215</formula>
    </cfRule>
    <cfRule type="cellIs" dxfId="6588" priority="3807" operator="equal">
      <formula>$O$215</formula>
    </cfRule>
    <cfRule type="cellIs" dxfId="6587" priority="3808" operator="lessThan">
      <formula>$O$215</formula>
    </cfRule>
  </conditionalFormatting>
  <conditionalFormatting sqref="AX22:AY22 BG22 BW22">
    <cfRule type="cellIs" dxfId="6586" priority="3532" operator="greaterThan">
      <formula>0.05</formula>
    </cfRule>
  </conditionalFormatting>
  <conditionalFormatting sqref="AX26:AY26 BG26 BW26">
    <cfRule type="cellIs" dxfId="6585" priority="3531" operator="greaterThan">
      <formula>0.05</formula>
    </cfRule>
  </conditionalFormatting>
  <conditionalFormatting sqref="AX30:AY30 BG30 BW30">
    <cfRule type="cellIs" dxfId="6584" priority="3530" operator="greaterThan">
      <formula>0.05</formula>
    </cfRule>
  </conditionalFormatting>
  <conditionalFormatting sqref="AX34:AY34 BG34 BW34">
    <cfRule type="cellIs" dxfId="6583" priority="3529" operator="greaterThan">
      <formula>0.05</formula>
    </cfRule>
  </conditionalFormatting>
  <conditionalFormatting sqref="AX38:AY38 BG38 BW38">
    <cfRule type="cellIs" dxfId="6582" priority="3528" operator="greaterThan">
      <formula>0.05</formula>
    </cfRule>
  </conditionalFormatting>
  <conditionalFormatting sqref="AX18:AY18 BG18 BW18">
    <cfRule type="cellIs" dxfId="6581" priority="3527" operator="greaterThan">
      <formula>0.05</formula>
    </cfRule>
  </conditionalFormatting>
  <conditionalFormatting sqref="AX129:AY129 AX125:AY125 AX121:AY121 AX117:AY117 AX113:AY113 AX109:AY109 AX101:AY101 AX97:AY97 AX93:AY93 AX89:AY89 AX85:AY85 AX81:AY81 AX77:AY77 AX70:AY70 AX66:AY66 AX62:AY62 AX58:AY58 AX54:AY54 AX50:AY50 AX46:AY46 AX42:AY42 AX105:AY105 BG105 BG42 BG46 BG50 BG54 BG58 BG62 BG66 BG70 BG77 BG81 BG85 BG89 BG93 BG97 BG101 BG109 BG113 BG117 BG121 BG125 BG129 BW129 BW125 BW121 BW117 BW113 BW109 BW101 BW97 BW93 BW89 BW85 BW81 BW77 BW70 BW66 BW62 BW58 BW54 BW50 BW46 BW42 BW105">
    <cfRule type="cellIs" dxfId="6580" priority="3526" operator="greaterThan">
      <formula>0.05</formula>
    </cfRule>
  </conditionalFormatting>
  <conditionalFormatting sqref="AX18:AY18 BG18 BW18">
    <cfRule type="cellIs" dxfId="6579" priority="3525" operator="between">
      <formula>0.5</formula>
      <formula>100</formula>
    </cfRule>
  </conditionalFormatting>
  <conditionalFormatting sqref="AX34:AY34 AX26:AY26 AX22:AY22 AX129:AY129 AX125:AY125 AX121:AY121 AX117:AY117 AX113:AY113 AX109:AY109 AX101:AY101 AX97:AY97 AX93:AY93 AX89:AY89 AX85:AY85 AX81:AY81 AX77:AY77 AX70:AY70 AX66:AY66 AX62:AY62 AX58:AY58 AX54:AY54 AX50:AY50 AX46:AY46 AX42:AY42 AX38:AY38 AX30:AY30 AX105:AY105 BG105 BG30 BG38 BG42 BG46 BG50 BG54 BG58 BG62 BG66 BG70 BG77 BG81 BG85 BG89 BG93 BG97 BG101 BG109 BG113 BG117 BG121 BG125 BG129 BG22 BG26 BG34 BW34 BW26 BW22 BW129 BW125 BW121 BW117 BW113 BW109 BW101 BW97 BW93 BW89 BW85 BW81 BW77 BW70 BW66 BW62 BW58 BW54 BW50 BW46 BW42 BW38 BW30 BW105">
    <cfRule type="containsText" dxfId="6578" priority="3524" operator="containsText" text="ABP">
      <formula>NOT(ISERROR(SEARCH("ABP",AX22)))</formula>
    </cfRule>
  </conditionalFormatting>
  <conditionalFormatting sqref="AX18:AY18 BG18 BW18">
    <cfRule type="containsText" dxfId="6577" priority="3523" operator="containsText" text="ABP">
      <formula>NOT(ISERROR(SEARCH("ABP",AX18)))</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ellIs" dxfId="6576" priority="3518" operator="greaterThan">
      <formula>0.05</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ontainsText" dxfId="6575" priority="3517" operator="containsText" text="ABP">
      <formula>NOT(ISERROR(SEARCH("ABP",AX136)))</formula>
    </cfRule>
  </conditionalFormatting>
  <conditionalFormatting sqref="AZ22:BA22">
    <cfRule type="cellIs" dxfId="6574" priority="3344" operator="greaterThan">
      <formula>0.05</formula>
    </cfRule>
  </conditionalFormatting>
  <conditionalFormatting sqref="AZ26:BA26">
    <cfRule type="cellIs" dxfId="6573" priority="3343" operator="greaterThan">
      <formula>0.05</formula>
    </cfRule>
  </conditionalFormatting>
  <conditionalFormatting sqref="AZ30:BA30">
    <cfRule type="cellIs" dxfId="6572" priority="3342" operator="greaterThan">
      <formula>0.05</formula>
    </cfRule>
  </conditionalFormatting>
  <conditionalFormatting sqref="AZ34:BA34">
    <cfRule type="cellIs" dxfId="6571" priority="3341" operator="greaterThan">
      <formula>0.05</formula>
    </cfRule>
  </conditionalFormatting>
  <conditionalFormatting sqref="AZ38:BA38">
    <cfRule type="cellIs" dxfId="6570" priority="3340" operator="greaterThan">
      <formula>0.05</formula>
    </cfRule>
  </conditionalFormatting>
  <conditionalFormatting sqref="AZ18:BA18">
    <cfRule type="cellIs" dxfId="6569" priority="3339" operator="greaterThan">
      <formula>0.05</formula>
    </cfRule>
  </conditionalFormatting>
  <conditionalFormatting sqref="AZ129:BA129 AZ125:BA125 AZ121:BA121 AZ117:BA117 AZ113:BA113 AZ109:BA109 AZ101:BA101 AZ97:BA97 AZ93:BA93 AZ89:BA89 AZ85:BA85 AZ81:BA81 AZ77:BA77 AZ70:BA70 AZ66:BA66 AZ62:BA62 AZ58:BA58 AZ54:BA54 AZ50:BA50 AZ46:BA46 AZ42:BA42 AZ105:BA105">
    <cfRule type="cellIs" dxfId="6568" priority="3338" operator="greaterThan">
      <formula>0.05</formula>
    </cfRule>
  </conditionalFormatting>
  <conditionalFormatting sqref="AZ18:BA18">
    <cfRule type="cellIs" dxfId="6567" priority="3337" operator="between">
      <formula>0.5</formula>
      <formula>100</formula>
    </cfRule>
  </conditionalFormatting>
  <conditionalFormatting sqref="AZ34:BA34 AZ26:BA26 AZ22:BA22 AZ129:BA129 AZ125:BA125 AZ121:BA121 AZ117:BA117 AZ113:BA113 AZ109:BA109 AZ101:BA101 AZ97:BA97 AZ93:BA93 AZ89:BA89 AZ85:BA85 AZ81:BA81 AZ77:BA77 AZ70:BA70 AZ66:BA66 AZ62:BA62 AZ58:BA58 AZ54:BA54 AZ50:BA50 AZ46:BA46 AZ42:BA42 AZ38:BA38 AZ30:BA30 AZ105:BA105">
    <cfRule type="containsText" dxfId="6566" priority="3336" operator="containsText" text="ABP">
      <formula>NOT(ISERROR(SEARCH("ABP",AZ22)))</formula>
    </cfRule>
  </conditionalFormatting>
  <conditionalFormatting sqref="AZ18:BA18">
    <cfRule type="containsText" dxfId="6565" priority="3335" operator="containsText" text="ABP">
      <formula>NOT(ISERROR(SEARCH("ABP",AZ18)))</formula>
    </cfRule>
  </conditionalFormatting>
  <conditionalFormatting sqref="AZ216:BA216 AZ212:BA212 AZ184:BA184 AZ180:BA180 AZ176:BA176 AZ172:BA172 AZ168:BA168 AZ164:BA164 AZ160:BA160 AZ156:BA156 AZ152:BA152 AZ148:BA148 AZ144:BA144 AZ140:BA140 AZ136:BA136">
    <cfRule type="cellIs" dxfId="6564" priority="3330" operator="greaterThan">
      <formula>0.05</formula>
    </cfRule>
  </conditionalFormatting>
  <conditionalFormatting sqref="AZ216:BA216 AZ212:BA212 AZ184:BA184 AZ180:BA180 AZ176:BA176 AZ172:BA172 AZ168:BA168 AZ164:BA164 AZ160:BA160 AZ156:BA156 AZ152:BA152 AZ148:BA148 AZ144:BA144 AZ140:BA140 AZ136:BA136">
    <cfRule type="containsText" dxfId="6563" priority="3329" operator="containsText" text="ABP">
      <formula>NOT(ISERROR(SEARCH("ABP",AZ136)))</formula>
    </cfRule>
  </conditionalFormatting>
  <conditionalFormatting sqref="Q186:Q189">
    <cfRule type="cellIs" dxfId="6562" priority="3155" operator="between">
      <formula>1</formula>
      <formula>700</formula>
    </cfRule>
  </conditionalFormatting>
  <conditionalFormatting sqref="R186:R189">
    <cfRule type="cellIs" dxfId="6561" priority="3154" operator="between">
      <formula>0.05</formula>
      <formula>100</formula>
    </cfRule>
  </conditionalFormatting>
  <conditionalFormatting sqref="AM188:AW188 BX188:CK188">
    <cfRule type="cellIs" dxfId="6560" priority="3152" operator="greaterThan">
      <formula>0.05</formula>
    </cfRule>
  </conditionalFormatting>
  <conditionalFormatting sqref="K187:P187">
    <cfRule type="cellIs" dxfId="6559" priority="3151" operator="between">
      <formula>1</formula>
      <formula>700</formula>
    </cfRule>
  </conditionalFormatting>
  <conditionalFormatting sqref="AF188:AJ188">
    <cfRule type="cellIs" dxfId="6558" priority="3150" operator="greaterThan">
      <formula>0.05</formula>
    </cfRule>
  </conditionalFormatting>
  <conditionalFormatting sqref="U187">
    <cfRule type="cellIs" dxfId="6557" priority="3149" operator="between">
      <formula>0.05</formula>
      <formula>700</formula>
    </cfRule>
  </conditionalFormatting>
  <conditionalFormatting sqref="U188">
    <cfRule type="cellIs" dxfId="6556" priority="3148" operator="equal">
      <formula>1</formula>
    </cfRule>
  </conditionalFormatting>
  <conditionalFormatting sqref="T187:T188 T189:U189 V187:V189 T186:V186">
    <cfRule type="cellIs" dxfId="6555" priority="3147" operator="equal">
      <formula>1</formula>
    </cfRule>
  </conditionalFormatting>
  <conditionalFormatting sqref="I188">
    <cfRule type="cellIs" dxfId="6554" priority="3146" operator="between">
      <formula>0.05</formula>
      <formula>100</formula>
    </cfRule>
  </conditionalFormatting>
  <conditionalFormatting sqref="K188:O188">
    <cfRule type="cellIs" dxfId="6553" priority="3145" operator="between">
      <formula>0.05</formula>
      <formula>100</formula>
    </cfRule>
  </conditionalFormatting>
  <conditionalFormatting sqref="AF188">
    <cfRule type="containsText" dxfId="6552" priority="3144" operator="containsText" text="ABP">
      <formula>NOT(ISERROR(SEARCH("ABP",AF188)))</formula>
    </cfRule>
  </conditionalFormatting>
  <conditionalFormatting sqref="AG188:AI188">
    <cfRule type="containsText" dxfId="6551" priority="3143" operator="containsText" text="ABP">
      <formula>NOT(ISERROR(SEARCH("ABP",AG188)))</formula>
    </cfRule>
  </conditionalFormatting>
  <conditionalFormatting sqref="AJ188">
    <cfRule type="containsText" dxfId="6550" priority="3142" operator="containsText" text="ABP">
      <formula>NOT(ISERROR(SEARCH("ABP",AJ188)))</formula>
    </cfRule>
  </conditionalFormatting>
  <conditionalFormatting sqref="AL188">
    <cfRule type="containsText" dxfId="6549" priority="3141" operator="containsText" text="ABP">
      <formula>NOT(ISERROR(SEARCH("ABP",AL188)))</formula>
    </cfRule>
  </conditionalFormatting>
  <conditionalFormatting sqref="AM188:AW188 BX188:CJ188">
    <cfRule type="containsText" dxfId="6548" priority="3140" operator="containsText" text="ABP">
      <formula>NOT(ISERROR(SEARCH("ABP",AM188)))</formula>
    </cfRule>
  </conditionalFormatting>
  <conditionalFormatting sqref="CK188">
    <cfRule type="containsText" dxfId="6547" priority="3139" operator="containsText" text="ABP">
      <formula>NOT(ISERROR(SEARCH("ABP",CK188)))</formula>
    </cfRule>
  </conditionalFormatting>
  <conditionalFormatting sqref="AL187:CK187">
    <cfRule type="containsText" dxfId="6546" priority="3135" operator="containsText" text="Score">
      <formula>NOT(ISERROR(SEARCH("Score",AL187)))</formula>
    </cfRule>
    <cfRule type="cellIs" dxfId="6545" priority="3136" operator="greaterThan">
      <formula>$O$187</formula>
    </cfRule>
    <cfRule type="cellIs" dxfId="6544" priority="3137" operator="equal">
      <formula>$O$187</formula>
    </cfRule>
    <cfRule type="cellIs" dxfId="6543" priority="3138" operator="lessThan">
      <formula>$O$187</formula>
    </cfRule>
  </conditionalFormatting>
  <conditionalFormatting sqref="AX188:AY188 BG188 BW188">
    <cfRule type="cellIs" dxfId="6542" priority="3028" operator="greaterThan">
      <formula>0.05</formula>
    </cfRule>
  </conditionalFormatting>
  <conditionalFormatting sqref="AX188:AY188 BG188 BW188">
    <cfRule type="containsText" dxfId="6541" priority="3027" operator="containsText" text="ABP">
      <formula>NOT(ISERROR(SEARCH("ABP",AX188)))</formula>
    </cfRule>
  </conditionalFormatting>
  <conditionalFormatting sqref="AZ188:BA188">
    <cfRule type="cellIs" dxfId="6540" priority="3022" operator="greaterThan">
      <formula>0.05</formula>
    </cfRule>
  </conditionalFormatting>
  <conditionalFormatting sqref="AZ188:BA188">
    <cfRule type="containsText" dxfId="6539" priority="3021" operator="containsText" text="ABP">
      <formula>NOT(ISERROR(SEARCH("ABP",AZ188)))</formula>
    </cfRule>
  </conditionalFormatting>
  <conditionalFormatting sqref="Q190:Q193">
    <cfRule type="cellIs" dxfId="6538" priority="3015" operator="between">
      <formula>1</formula>
      <formula>700</formula>
    </cfRule>
  </conditionalFormatting>
  <conditionalFormatting sqref="R190:R193">
    <cfRule type="cellIs" dxfId="6537" priority="3014" operator="between">
      <formula>0.05</formula>
      <formula>100</formula>
    </cfRule>
  </conditionalFormatting>
  <conditionalFormatting sqref="AM192:AW192 BX192:CK192">
    <cfRule type="cellIs" dxfId="6536" priority="3012" operator="greaterThan">
      <formula>0.05</formula>
    </cfRule>
  </conditionalFormatting>
  <conditionalFormatting sqref="K191:P191">
    <cfRule type="cellIs" dxfId="6535" priority="3011" operator="between">
      <formula>1</formula>
      <formula>700</formula>
    </cfRule>
  </conditionalFormatting>
  <conditionalFormatting sqref="AF192:AJ192">
    <cfRule type="cellIs" dxfId="6534" priority="3010" operator="greaterThan">
      <formula>0.05</formula>
    </cfRule>
  </conditionalFormatting>
  <conditionalFormatting sqref="U191">
    <cfRule type="cellIs" dxfId="6533" priority="3009" operator="between">
      <formula>0.05</formula>
      <formula>700</formula>
    </cfRule>
  </conditionalFormatting>
  <conditionalFormatting sqref="U192">
    <cfRule type="cellIs" dxfId="6532" priority="3008" operator="equal">
      <formula>1</formula>
    </cfRule>
  </conditionalFormatting>
  <conditionalFormatting sqref="T191:T192 T193:U193 V191:V193 T190:V190">
    <cfRule type="cellIs" dxfId="6531" priority="3007" operator="equal">
      <formula>1</formula>
    </cfRule>
  </conditionalFormatting>
  <conditionalFormatting sqref="I192">
    <cfRule type="cellIs" dxfId="6530" priority="3006" operator="between">
      <formula>0.05</formula>
      <formula>100</formula>
    </cfRule>
  </conditionalFormatting>
  <conditionalFormatting sqref="K192:O192">
    <cfRule type="cellIs" dxfId="6529" priority="3005" operator="between">
      <formula>0.05</formula>
      <formula>100</formula>
    </cfRule>
  </conditionalFormatting>
  <conditionalFormatting sqref="AF192">
    <cfRule type="containsText" dxfId="6528" priority="3004" operator="containsText" text="ABP">
      <formula>NOT(ISERROR(SEARCH("ABP",AF192)))</formula>
    </cfRule>
  </conditionalFormatting>
  <conditionalFormatting sqref="AG192:AI192">
    <cfRule type="containsText" dxfId="6527" priority="3003" operator="containsText" text="ABP">
      <formula>NOT(ISERROR(SEARCH("ABP",AG192)))</formula>
    </cfRule>
  </conditionalFormatting>
  <conditionalFormatting sqref="AJ192">
    <cfRule type="containsText" dxfId="6526" priority="3002" operator="containsText" text="ABP">
      <formula>NOT(ISERROR(SEARCH("ABP",AJ192)))</formula>
    </cfRule>
  </conditionalFormatting>
  <conditionalFormatting sqref="AL192">
    <cfRule type="containsText" dxfId="6525" priority="3001" operator="containsText" text="ABP">
      <formula>NOT(ISERROR(SEARCH("ABP",AL192)))</formula>
    </cfRule>
  </conditionalFormatting>
  <conditionalFormatting sqref="AM192:AW192 BX192:CJ192">
    <cfRule type="containsText" dxfId="6524" priority="3000" operator="containsText" text="ABP">
      <formula>NOT(ISERROR(SEARCH("ABP",AM192)))</formula>
    </cfRule>
  </conditionalFormatting>
  <conditionalFormatting sqref="CK192">
    <cfRule type="containsText" dxfId="6523" priority="2999" operator="containsText" text="ABP">
      <formula>NOT(ISERROR(SEARCH("ABP",CK192)))</formula>
    </cfRule>
  </conditionalFormatting>
  <conditionalFormatting sqref="AL191:CK191">
    <cfRule type="containsText" dxfId="6522" priority="2995" operator="containsText" text="Score">
      <formula>NOT(ISERROR(SEARCH("Score",AL191)))</formula>
    </cfRule>
    <cfRule type="cellIs" dxfId="6521" priority="2996" operator="greaterThan">
      <formula>$O$191</formula>
    </cfRule>
    <cfRule type="cellIs" dxfId="6520" priority="2997" operator="equal">
      <formula>$O$191</formula>
    </cfRule>
    <cfRule type="cellIs" dxfId="6519" priority="2998" operator="lessThan">
      <formula>$O$191</formula>
    </cfRule>
  </conditionalFormatting>
  <conditionalFormatting sqref="AX192:AY192 BG192 BW192">
    <cfRule type="cellIs" dxfId="6518" priority="2888" operator="greaterThan">
      <formula>0.05</formula>
    </cfRule>
  </conditionalFormatting>
  <conditionalFormatting sqref="AX192:AY192 BG192 BW192">
    <cfRule type="containsText" dxfId="6517" priority="2887" operator="containsText" text="ABP">
      <formula>NOT(ISERROR(SEARCH("ABP",AX192)))</formula>
    </cfRule>
  </conditionalFormatting>
  <conditionalFormatting sqref="AZ192:BA192">
    <cfRule type="cellIs" dxfId="6516" priority="2882" operator="greaterThan">
      <formula>0.05</formula>
    </cfRule>
  </conditionalFormatting>
  <conditionalFormatting sqref="AZ192:BA192">
    <cfRule type="containsText" dxfId="6515" priority="2881" operator="containsText" text="ABP">
      <formula>NOT(ISERROR(SEARCH("ABP",AZ192)))</formula>
    </cfRule>
  </conditionalFormatting>
  <conditionalFormatting sqref="Q194:Q197">
    <cfRule type="cellIs" dxfId="6514" priority="2875" operator="between">
      <formula>1</formula>
      <formula>700</formula>
    </cfRule>
  </conditionalFormatting>
  <conditionalFormatting sqref="R194:R197">
    <cfRule type="cellIs" dxfId="6513" priority="2874" operator="between">
      <formula>0.05</formula>
      <formula>100</formula>
    </cfRule>
  </conditionalFormatting>
  <conditionalFormatting sqref="AM196:AW196 BX196:CK196">
    <cfRule type="cellIs" dxfId="6512" priority="2872" operator="greaterThan">
      <formula>0.05</formula>
    </cfRule>
  </conditionalFormatting>
  <conditionalFormatting sqref="K195:P195">
    <cfRule type="cellIs" dxfId="6511" priority="2871" operator="between">
      <formula>1</formula>
      <formula>700</formula>
    </cfRule>
  </conditionalFormatting>
  <conditionalFormatting sqref="AF196:AJ196">
    <cfRule type="cellIs" dxfId="6510" priority="2870" operator="greaterThan">
      <formula>0.05</formula>
    </cfRule>
  </conditionalFormatting>
  <conditionalFormatting sqref="U195">
    <cfRule type="cellIs" dxfId="6509" priority="2869" operator="between">
      <formula>0.05</formula>
      <formula>700</formula>
    </cfRule>
  </conditionalFormatting>
  <conditionalFormatting sqref="U196">
    <cfRule type="cellIs" dxfId="6508" priority="2868" operator="equal">
      <formula>1</formula>
    </cfRule>
  </conditionalFormatting>
  <conditionalFormatting sqref="T195:T196 T197:U197 V195:V197 T194:V194">
    <cfRule type="cellIs" dxfId="6507" priority="2867" operator="equal">
      <formula>1</formula>
    </cfRule>
  </conditionalFormatting>
  <conditionalFormatting sqref="I196">
    <cfRule type="cellIs" dxfId="6506" priority="2866" operator="between">
      <formula>0.05</formula>
      <formula>100</formula>
    </cfRule>
  </conditionalFormatting>
  <conditionalFormatting sqref="K196:O196">
    <cfRule type="cellIs" dxfId="6505" priority="2865" operator="between">
      <formula>0.05</formula>
      <formula>100</formula>
    </cfRule>
  </conditionalFormatting>
  <conditionalFormatting sqref="AF196">
    <cfRule type="containsText" dxfId="6504" priority="2864" operator="containsText" text="ABP">
      <formula>NOT(ISERROR(SEARCH("ABP",AF196)))</formula>
    </cfRule>
  </conditionalFormatting>
  <conditionalFormatting sqref="AG196:AI196">
    <cfRule type="containsText" dxfId="6503" priority="2863" operator="containsText" text="ABP">
      <formula>NOT(ISERROR(SEARCH("ABP",AG196)))</formula>
    </cfRule>
  </conditionalFormatting>
  <conditionalFormatting sqref="AJ196">
    <cfRule type="containsText" dxfId="6502" priority="2862" operator="containsText" text="ABP">
      <formula>NOT(ISERROR(SEARCH("ABP",AJ196)))</formula>
    </cfRule>
  </conditionalFormatting>
  <conditionalFormatting sqref="AL196">
    <cfRule type="containsText" dxfId="6501" priority="2861" operator="containsText" text="ABP">
      <formula>NOT(ISERROR(SEARCH("ABP",AL196)))</formula>
    </cfRule>
  </conditionalFormatting>
  <conditionalFormatting sqref="AM196:AW196 BX196:CJ196">
    <cfRule type="containsText" dxfId="6500" priority="2860" operator="containsText" text="ABP">
      <formula>NOT(ISERROR(SEARCH("ABP",AM196)))</formula>
    </cfRule>
  </conditionalFormatting>
  <conditionalFormatting sqref="CK196">
    <cfRule type="containsText" dxfId="6499" priority="2859" operator="containsText" text="ABP">
      <formula>NOT(ISERROR(SEARCH("ABP",CK196)))</formula>
    </cfRule>
  </conditionalFormatting>
  <conditionalFormatting sqref="AL195:CK195">
    <cfRule type="containsText" dxfId="6498" priority="2855" operator="containsText" text="Score">
      <formula>NOT(ISERROR(SEARCH("Score",AL195)))</formula>
    </cfRule>
    <cfRule type="cellIs" dxfId="6497" priority="2856" operator="greaterThan">
      <formula>$O$195</formula>
    </cfRule>
    <cfRule type="cellIs" dxfId="6496" priority="2857" operator="equal">
      <formula>$O$195</formula>
    </cfRule>
    <cfRule type="cellIs" dxfId="6495" priority="2858" operator="lessThan">
      <formula>$O$195</formula>
    </cfRule>
  </conditionalFormatting>
  <conditionalFormatting sqref="AX196:AY196 BG196 BW196">
    <cfRule type="cellIs" dxfId="6494" priority="2748" operator="greaterThan">
      <formula>0.05</formula>
    </cfRule>
  </conditionalFormatting>
  <conditionalFormatting sqref="AX196:AY196 BG196 BW196">
    <cfRule type="containsText" dxfId="6493" priority="2747" operator="containsText" text="ABP">
      <formula>NOT(ISERROR(SEARCH("ABP",AX196)))</formula>
    </cfRule>
  </conditionalFormatting>
  <conditionalFormatting sqref="AZ196:BA196">
    <cfRule type="cellIs" dxfId="6492" priority="2742" operator="greaterThan">
      <formula>0.05</formula>
    </cfRule>
  </conditionalFormatting>
  <conditionalFormatting sqref="AZ196:BA196">
    <cfRule type="containsText" dxfId="6491" priority="2741" operator="containsText" text="ABP">
      <formula>NOT(ISERROR(SEARCH("ABP",AZ196)))</formula>
    </cfRule>
  </conditionalFormatting>
  <conditionalFormatting sqref="Q198:Q201">
    <cfRule type="cellIs" dxfId="6490" priority="2731" operator="between">
      <formula>1</formula>
      <formula>700</formula>
    </cfRule>
  </conditionalFormatting>
  <conditionalFormatting sqref="R198:R201">
    <cfRule type="cellIs" dxfId="6489" priority="2730" operator="between">
      <formula>0.05</formula>
      <formula>100</formula>
    </cfRule>
  </conditionalFormatting>
  <conditionalFormatting sqref="AM200:AW200 BX200:CK200">
    <cfRule type="cellIs" dxfId="6488" priority="2728" operator="greaterThan">
      <formula>0.05</formula>
    </cfRule>
  </conditionalFormatting>
  <conditionalFormatting sqref="K199:P199">
    <cfRule type="cellIs" dxfId="6487" priority="2727" operator="between">
      <formula>1</formula>
      <formula>700</formula>
    </cfRule>
  </conditionalFormatting>
  <conditionalFormatting sqref="AF200:AJ200">
    <cfRule type="cellIs" dxfId="6486" priority="2726" operator="greaterThan">
      <formula>0.05</formula>
    </cfRule>
  </conditionalFormatting>
  <conditionalFormatting sqref="U199">
    <cfRule type="cellIs" dxfId="6485" priority="2725" operator="between">
      <formula>0.05</formula>
      <formula>700</formula>
    </cfRule>
  </conditionalFormatting>
  <conditionalFormatting sqref="U200">
    <cfRule type="cellIs" dxfId="6484" priority="2724" operator="equal">
      <formula>1</formula>
    </cfRule>
  </conditionalFormatting>
  <conditionalFormatting sqref="T199:T200 T201:U201 V199:V201 T198:V198">
    <cfRule type="cellIs" dxfId="6483" priority="2723" operator="equal">
      <formula>1</formula>
    </cfRule>
  </conditionalFormatting>
  <conditionalFormatting sqref="I200">
    <cfRule type="cellIs" dxfId="6482" priority="2722" operator="between">
      <formula>0.05</formula>
      <formula>100</formula>
    </cfRule>
  </conditionalFormatting>
  <conditionalFormatting sqref="K200:O200">
    <cfRule type="cellIs" dxfId="6481" priority="2721" operator="between">
      <formula>0.05</formula>
      <formula>100</formula>
    </cfRule>
  </conditionalFormatting>
  <conditionalFormatting sqref="AF200">
    <cfRule type="containsText" dxfId="6480" priority="2720" operator="containsText" text="ABP">
      <formula>NOT(ISERROR(SEARCH("ABP",AF200)))</formula>
    </cfRule>
  </conditionalFormatting>
  <conditionalFormatting sqref="AG200:AI200">
    <cfRule type="containsText" dxfId="6479" priority="2719" operator="containsText" text="ABP">
      <formula>NOT(ISERROR(SEARCH("ABP",AG200)))</formula>
    </cfRule>
  </conditionalFormatting>
  <conditionalFormatting sqref="AJ200">
    <cfRule type="containsText" dxfId="6478" priority="2718" operator="containsText" text="ABP">
      <formula>NOT(ISERROR(SEARCH("ABP",AJ200)))</formula>
    </cfRule>
  </conditionalFormatting>
  <conditionalFormatting sqref="AL200">
    <cfRule type="containsText" dxfId="6477" priority="2717" operator="containsText" text="ABP">
      <formula>NOT(ISERROR(SEARCH("ABP",AL200)))</formula>
    </cfRule>
  </conditionalFormatting>
  <conditionalFormatting sqref="AM200:AW200 BX200:CJ200">
    <cfRule type="containsText" dxfId="6476" priority="2716" operator="containsText" text="ABP">
      <formula>NOT(ISERROR(SEARCH("ABP",AM200)))</formula>
    </cfRule>
  </conditionalFormatting>
  <conditionalFormatting sqref="CK200">
    <cfRule type="containsText" dxfId="6475" priority="2715" operator="containsText" text="ABP">
      <formula>NOT(ISERROR(SEARCH("ABP",CK200)))</formula>
    </cfRule>
  </conditionalFormatting>
  <conditionalFormatting sqref="AL199:CK199">
    <cfRule type="containsText" dxfId="6474" priority="2711" operator="containsText" text="Score">
      <formula>NOT(ISERROR(SEARCH("Score",AL199)))</formula>
    </cfRule>
    <cfRule type="cellIs" dxfId="6473" priority="2712" operator="greaterThan">
      <formula>$O$199</formula>
    </cfRule>
    <cfRule type="cellIs" dxfId="6472" priority="2713" operator="equal">
      <formula>$O$199</formula>
    </cfRule>
    <cfRule type="cellIs" dxfId="6471" priority="2714" operator="lessThan">
      <formula>$O$199</formula>
    </cfRule>
  </conditionalFormatting>
  <conditionalFormatting sqref="AX200:AY200 BG200 BW200">
    <cfRule type="cellIs" dxfId="6470" priority="2604" operator="greaterThan">
      <formula>0.05</formula>
    </cfRule>
  </conditionalFormatting>
  <conditionalFormatting sqref="AX200:AY200 BG200 BW200">
    <cfRule type="containsText" dxfId="6469" priority="2603" operator="containsText" text="ABP">
      <formula>NOT(ISERROR(SEARCH("ABP",AX200)))</formula>
    </cfRule>
  </conditionalFormatting>
  <conditionalFormatting sqref="AZ200:BA200">
    <cfRule type="cellIs" dxfId="6468" priority="2598" operator="greaterThan">
      <formula>0.05</formula>
    </cfRule>
  </conditionalFormatting>
  <conditionalFormatting sqref="AZ200:BA200">
    <cfRule type="containsText" dxfId="6467" priority="2597" operator="containsText" text="ABP">
      <formula>NOT(ISERROR(SEARCH("ABP",AZ200)))</formula>
    </cfRule>
  </conditionalFormatting>
  <conditionalFormatting sqref="Q202:Q205">
    <cfRule type="cellIs" dxfId="6466" priority="2591" operator="between">
      <formula>1</formula>
      <formula>700</formula>
    </cfRule>
  </conditionalFormatting>
  <conditionalFormatting sqref="R202:R205">
    <cfRule type="cellIs" dxfId="6465" priority="2590" operator="between">
      <formula>0.05</formula>
      <formula>100</formula>
    </cfRule>
  </conditionalFormatting>
  <conditionalFormatting sqref="AM204:AW204 BX204:CK204">
    <cfRule type="cellIs" dxfId="6464" priority="2588" operator="greaterThan">
      <formula>0.05</formula>
    </cfRule>
  </conditionalFormatting>
  <conditionalFormatting sqref="K203:P203">
    <cfRule type="cellIs" dxfId="6463" priority="2587" operator="between">
      <formula>1</formula>
      <formula>700</formula>
    </cfRule>
  </conditionalFormatting>
  <conditionalFormatting sqref="AF204:AJ204">
    <cfRule type="cellIs" dxfId="6462" priority="2586" operator="greaterThan">
      <formula>0.05</formula>
    </cfRule>
  </conditionalFormatting>
  <conditionalFormatting sqref="U203">
    <cfRule type="cellIs" dxfId="6461" priority="2585" operator="between">
      <formula>0.05</formula>
      <formula>700</formula>
    </cfRule>
  </conditionalFormatting>
  <conditionalFormatting sqref="U204">
    <cfRule type="cellIs" dxfId="6460" priority="2584" operator="equal">
      <formula>1</formula>
    </cfRule>
  </conditionalFormatting>
  <conditionalFormatting sqref="T203:T204 T205:U205 V203:V205 T202:V202">
    <cfRule type="cellIs" dxfId="6459" priority="2583" operator="equal">
      <formula>1</formula>
    </cfRule>
  </conditionalFormatting>
  <conditionalFormatting sqref="I204">
    <cfRule type="cellIs" dxfId="6458" priority="2582" operator="between">
      <formula>0.05</formula>
      <formula>100</formula>
    </cfRule>
  </conditionalFormatting>
  <conditionalFormatting sqref="K204:O204">
    <cfRule type="cellIs" dxfId="6457" priority="2581" operator="between">
      <formula>0.05</formula>
      <formula>100</formula>
    </cfRule>
  </conditionalFormatting>
  <conditionalFormatting sqref="AF204">
    <cfRule type="containsText" dxfId="6456" priority="2580" operator="containsText" text="ABP">
      <formula>NOT(ISERROR(SEARCH("ABP",AF204)))</formula>
    </cfRule>
  </conditionalFormatting>
  <conditionalFormatting sqref="AG204:AI204">
    <cfRule type="containsText" dxfId="6455" priority="2579" operator="containsText" text="ABP">
      <formula>NOT(ISERROR(SEARCH("ABP",AG204)))</formula>
    </cfRule>
  </conditionalFormatting>
  <conditionalFormatting sqref="AJ204">
    <cfRule type="containsText" dxfId="6454" priority="2578" operator="containsText" text="ABP">
      <formula>NOT(ISERROR(SEARCH("ABP",AJ204)))</formula>
    </cfRule>
  </conditionalFormatting>
  <conditionalFormatting sqref="AL204">
    <cfRule type="containsText" dxfId="6453" priority="2577" operator="containsText" text="ABP">
      <formula>NOT(ISERROR(SEARCH("ABP",AL204)))</formula>
    </cfRule>
  </conditionalFormatting>
  <conditionalFormatting sqref="AM204:AW204 BX204:CJ204">
    <cfRule type="containsText" dxfId="6452" priority="2576" operator="containsText" text="ABP">
      <formula>NOT(ISERROR(SEARCH("ABP",AM204)))</formula>
    </cfRule>
  </conditionalFormatting>
  <conditionalFormatting sqref="CK204">
    <cfRule type="containsText" dxfId="6451" priority="2575" operator="containsText" text="ABP">
      <formula>NOT(ISERROR(SEARCH("ABP",CK204)))</formula>
    </cfRule>
  </conditionalFormatting>
  <conditionalFormatting sqref="AL203:CK203">
    <cfRule type="containsText" dxfId="6450" priority="2571" operator="containsText" text="Score">
      <formula>NOT(ISERROR(SEARCH("Score",AL203)))</formula>
    </cfRule>
    <cfRule type="cellIs" dxfId="6449" priority="2572" operator="greaterThan">
      <formula>$O$203</formula>
    </cfRule>
    <cfRule type="cellIs" dxfId="6448" priority="2573" operator="equal">
      <formula>$O$203</formula>
    </cfRule>
    <cfRule type="cellIs" dxfId="6447" priority="2574" operator="lessThan">
      <formula>$O$203</formula>
    </cfRule>
  </conditionalFormatting>
  <conditionalFormatting sqref="AX204:AY204 BG204 BW204">
    <cfRule type="cellIs" dxfId="6446" priority="2464" operator="greaterThan">
      <formula>0.05</formula>
    </cfRule>
  </conditionalFormatting>
  <conditionalFormatting sqref="AX204:AY204 BG204 BW204">
    <cfRule type="containsText" dxfId="6445" priority="2463" operator="containsText" text="ABP">
      <formula>NOT(ISERROR(SEARCH("ABP",AX204)))</formula>
    </cfRule>
  </conditionalFormatting>
  <conditionalFormatting sqref="AZ204:BA204">
    <cfRule type="cellIs" dxfId="6444" priority="2458" operator="greaterThan">
      <formula>0.05</formula>
    </cfRule>
  </conditionalFormatting>
  <conditionalFormatting sqref="AZ204:BA204">
    <cfRule type="containsText" dxfId="6443" priority="2457" operator="containsText" text="ABP">
      <formula>NOT(ISERROR(SEARCH("ABP",AZ204)))</formula>
    </cfRule>
  </conditionalFormatting>
  <conditionalFormatting sqref="Q206:Q209">
    <cfRule type="cellIs" dxfId="6442" priority="2451" operator="between">
      <formula>1</formula>
      <formula>700</formula>
    </cfRule>
  </conditionalFormatting>
  <conditionalFormatting sqref="R206:R209">
    <cfRule type="cellIs" dxfId="6441" priority="2450" operator="between">
      <formula>0.05</formula>
      <formula>100</formula>
    </cfRule>
  </conditionalFormatting>
  <conditionalFormatting sqref="AM208:AW208 BX208:CK208">
    <cfRule type="cellIs" dxfId="6440" priority="2448" operator="greaterThan">
      <formula>0.05</formula>
    </cfRule>
  </conditionalFormatting>
  <conditionalFormatting sqref="K207:P207">
    <cfRule type="cellIs" dxfId="6439" priority="2447" operator="between">
      <formula>1</formula>
      <formula>700</formula>
    </cfRule>
  </conditionalFormatting>
  <conditionalFormatting sqref="AF208:AJ208">
    <cfRule type="cellIs" dxfId="6438" priority="2446" operator="greaterThan">
      <formula>0.05</formula>
    </cfRule>
  </conditionalFormatting>
  <conditionalFormatting sqref="U207">
    <cfRule type="cellIs" dxfId="6437" priority="2445" operator="between">
      <formula>0.05</formula>
      <formula>700</formula>
    </cfRule>
  </conditionalFormatting>
  <conditionalFormatting sqref="U208">
    <cfRule type="cellIs" dxfId="6436" priority="2444" operator="equal">
      <formula>1</formula>
    </cfRule>
  </conditionalFormatting>
  <conditionalFormatting sqref="T207:T208 T209:U209 V207:V209 T206:V206">
    <cfRule type="cellIs" dxfId="6435" priority="2443" operator="equal">
      <formula>1</formula>
    </cfRule>
  </conditionalFormatting>
  <conditionalFormatting sqref="I208">
    <cfRule type="cellIs" dxfId="6434" priority="2442" operator="between">
      <formula>0.05</formula>
      <formula>100</formula>
    </cfRule>
  </conditionalFormatting>
  <conditionalFormatting sqref="K208:O208">
    <cfRule type="cellIs" dxfId="6433" priority="2441" operator="between">
      <formula>0.05</formula>
      <formula>100</formula>
    </cfRule>
  </conditionalFormatting>
  <conditionalFormatting sqref="AF208">
    <cfRule type="containsText" dxfId="6432" priority="2440" operator="containsText" text="ABP">
      <formula>NOT(ISERROR(SEARCH("ABP",AF208)))</formula>
    </cfRule>
  </conditionalFormatting>
  <conditionalFormatting sqref="AG208:AI208">
    <cfRule type="containsText" dxfId="6431" priority="2439" operator="containsText" text="ABP">
      <formula>NOT(ISERROR(SEARCH("ABP",AG208)))</formula>
    </cfRule>
  </conditionalFormatting>
  <conditionalFormatting sqref="AJ208">
    <cfRule type="containsText" dxfId="6430" priority="2438" operator="containsText" text="ABP">
      <formula>NOT(ISERROR(SEARCH("ABP",AJ208)))</formula>
    </cfRule>
  </conditionalFormatting>
  <conditionalFormatting sqref="AL208">
    <cfRule type="containsText" dxfId="6429" priority="2437" operator="containsText" text="ABP">
      <formula>NOT(ISERROR(SEARCH("ABP",AL208)))</formula>
    </cfRule>
  </conditionalFormatting>
  <conditionalFormatting sqref="AM208:AW208 BX208:CJ208">
    <cfRule type="containsText" dxfId="6428" priority="2436" operator="containsText" text="ABP">
      <formula>NOT(ISERROR(SEARCH("ABP",AM208)))</formula>
    </cfRule>
  </conditionalFormatting>
  <conditionalFormatting sqref="CK208">
    <cfRule type="containsText" dxfId="6427" priority="2435" operator="containsText" text="ABP">
      <formula>NOT(ISERROR(SEARCH("ABP",CK208)))</formula>
    </cfRule>
  </conditionalFormatting>
  <conditionalFormatting sqref="AL207:CK207">
    <cfRule type="containsText" dxfId="6426" priority="2431" operator="containsText" text="Score">
      <formula>NOT(ISERROR(SEARCH("Score",AL207)))</formula>
    </cfRule>
    <cfRule type="cellIs" dxfId="6425" priority="2432" operator="greaterThan">
      <formula>$O$207</formula>
    </cfRule>
    <cfRule type="cellIs" dxfId="6424" priority="2433" operator="equal">
      <formula>$O$207</formula>
    </cfRule>
    <cfRule type="cellIs" dxfId="6423" priority="2434" operator="lessThan">
      <formula>$O$207</formula>
    </cfRule>
  </conditionalFormatting>
  <conditionalFormatting sqref="AX208:AY208 BG208 BW208">
    <cfRule type="cellIs" dxfId="6422" priority="2324" operator="greaterThan">
      <formula>0.05</formula>
    </cfRule>
  </conditionalFormatting>
  <conditionalFormatting sqref="AX208:AY208 BG208 BW208">
    <cfRule type="containsText" dxfId="6421" priority="2323" operator="containsText" text="ABP">
      <formula>NOT(ISERROR(SEARCH("ABP",AX208)))</formula>
    </cfRule>
  </conditionalFormatting>
  <conditionalFormatting sqref="AZ208:BA208">
    <cfRule type="cellIs" dxfId="6420" priority="2318" operator="greaterThan">
      <formula>0.05</formula>
    </cfRule>
  </conditionalFormatting>
  <conditionalFormatting sqref="AZ208:BA208">
    <cfRule type="containsText" dxfId="6419" priority="2317" operator="containsText" text="ABP">
      <formula>NOT(ISERROR(SEARCH("ABP",AZ208)))</formula>
    </cfRule>
  </conditionalFormatting>
  <conditionalFormatting sqref="BB22:BD22 BF22">
    <cfRule type="cellIs" dxfId="6418" priority="2304" operator="greaterThan">
      <formula>0.05</formula>
    </cfRule>
  </conditionalFormatting>
  <conditionalFormatting sqref="BB26:BD26 BF26">
    <cfRule type="cellIs" dxfId="6417" priority="2303" operator="greaterThan">
      <formula>0.05</formula>
    </cfRule>
  </conditionalFormatting>
  <conditionalFormatting sqref="BB30:BD30 BF30">
    <cfRule type="cellIs" dxfId="6416" priority="2302" operator="greaterThan">
      <formula>0.05</formula>
    </cfRule>
  </conditionalFormatting>
  <conditionalFormatting sqref="BB34:BD34 BF34">
    <cfRule type="cellIs" dxfId="6415" priority="2301" operator="greaterThan">
      <formula>0.05</formula>
    </cfRule>
  </conditionalFormatting>
  <conditionalFormatting sqref="BB38:BD38 BF38">
    <cfRule type="cellIs" dxfId="6414" priority="2300" operator="greaterThan">
      <formula>0.05</formula>
    </cfRule>
  </conditionalFormatting>
  <conditionalFormatting sqref="BB18:BD18 BF18">
    <cfRule type="cellIs" dxfId="6413" priority="2299" operator="greaterThan">
      <formula>0.05</formula>
    </cfRule>
  </conditionalFormatting>
  <conditionalFormatting sqref="BB105:BD105 BB42:BD42 BB46:BD46 BB50:BD50 BB54:BD54 BB58:BD58 BB62:BD62 BB66:BD66 BB70:BD70 BB77:BD77 BB81:BD81 BB85:BD85 BB89:BD89 BB93:BD93 BB97:BD97 BB101:BD101 BB109:BD109 BB113:BD113 BB117:BD117 BB121:BD121 BB125:BD125 BB129:BD129 BF129 BF125 BF121 BF117 BF113 BF109 BF101 BF97 BF93 BF89 BF85 BF81 BF77 BF70 BF66 BF62 BF58 BF54 BF50 BF46 BF42 BF105">
    <cfRule type="cellIs" dxfId="6412" priority="2298" operator="greaterThan">
      <formula>0.05</formula>
    </cfRule>
  </conditionalFormatting>
  <conditionalFormatting sqref="BB18:BD18 BF18">
    <cfRule type="cellIs" dxfId="6411" priority="2297" operator="between">
      <formula>0.5</formula>
      <formula>100</formula>
    </cfRule>
  </conditionalFormatting>
  <conditionalFormatting sqref="BB105:BD105 BB30:BD30 BB38:BD38 BB42:BD42 BB46:BD46 BB50:BD50 BB54:BD54 BB58:BD58 BB62:BD62 BB66:BD66 BB70:BD70 BB77:BD77 BB81:BD81 BB85:BD85 BB89:BD89 BB93:BD93 BB97:BD97 BB101:BD101 BB109:BD109 BB113:BD113 BB117:BD117 BB121:BD121 BB125:BD125 BB129:BD129 BB22:BD22 BB26:BD26 BB34:BD34 BF34 BF26 BF22 BF129 BF125 BF121 BF117 BF113 BF109 BF101 BF97 BF93 BF89 BF85 BF81 BF77 BF70 BF66 BF62 BF58 BF54 BF50 BF46 BF42 BF38 BF30 BF105">
    <cfRule type="containsText" dxfId="6410" priority="2296" operator="containsText" text="ABP">
      <formula>NOT(ISERROR(SEARCH("ABP",BB22)))</formula>
    </cfRule>
  </conditionalFormatting>
  <conditionalFormatting sqref="BB18:BD18 BF18">
    <cfRule type="containsText" dxfId="6409" priority="2295" operator="containsText" text="ABP">
      <formula>NOT(ISERROR(SEARCH("ABP",BB18)))</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ellIs" dxfId="6408" priority="2290" operator="greaterThan">
      <formula>0.05</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ontainsText" dxfId="6407" priority="2289" operator="containsText" text="ABP">
      <formula>NOT(ISERROR(SEARCH("ABP",BB136)))</formula>
    </cfRule>
  </conditionalFormatting>
  <conditionalFormatting sqref="BB188:BD188 BF188">
    <cfRule type="cellIs" dxfId="6406" priority="2124" operator="greaterThan">
      <formula>0.05</formula>
    </cfRule>
  </conditionalFormatting>
  <conditionalFormatting sqref="BB188:BD188 BF188">
    <cfRule type="containsText" dxfId="6405" priority="2123" operator="containsText" text="ABP">
      <formula>NOT(ISERROR(SEARCH("ABP",BB188)))</formula>
    </cfRule>
  </conditionalFormatting>
  <conditionalFormatting sqref="BB192:BD192 BF192">
    <cfRule type="cellIs" dxfId="6404" priority="2122" operator="greaterThan">
      <formula>0.05</formula>
    </cfRule>
  </conditionalFormatting>
  <conditionalFormatting sqref="BB192:BD192 BF192">
    <cfRule type="containsText" dxfId="6403" priority="2121" operator="containsText" text="ABP">
      <formula>NOT(ISERROR(SEARCH("ABP",BB192)))</formula>
    </cfRule>
  </conditionalFormatting>
  <conditionalFormatting sqref="BB196:BD196 BF196">
    <cfRule type="cellIs" dxfId="6402" priority="2120" operator="greaterThan">
      <formula>0.05</formula>
    </cfRule>
  </conditionalFormatting>
  <conditionalFormatting sqref="BB196:BD196 BF196">
    <cfRule type="containsText" dxfId="6401" priority="2119" operator="containsText" text="ABP">
      <formula>NOT(ISERROR(SEARCH("ABP",BB196)))</formula>
    </cfRule>
  </conditionalFormatting>
  <conditionalFormatting sqref="BB200:BD200 BF200">
    <cfRule type="cellIs" dxfId="6400" priority="2114" operator="greaterThan">
      <formula>0.05</formula>
    </cfRule>
  </conditionalFormatting>
  <conditionalFormatting sqref="BB200:BD200 BF200">
    <cfRule type="containsText" dxfId="6399" priority="2113" operator="containsText" text="ABP">
      <formula>NOT(ISERROR(SEARCH("ABP",BB200)))</formula>
    </cfRule>
  </conditionalFormatting>
  <conditionalFormatting sqref="BB204:BD204 BF204">
    <cfRule type="cellIs" dxfId="6398" priority="2108" operator="greaterThan">
      <formula>0.05</formula>
    </cfRule>
  </conditionalFormatting>
  <conditionalFormatting sqref="BB204:BD204 BF204">
    <cfRule type="containsText" dxfId="6397" priority="2107" operator="containsText" text="ABP">
      <formula>NOT(ISERROR(SEARCH("ABP",BB204)))</formula>
    </cfRule>
  </conditionalFormatting>
  <conditionalFormatting sqref="BB208:BD208 BF208">
    <cfRule type="cellIs" dxfId="6396" priority="2102" operator="greaterThan">
      <formula>0.05</formula>
    </cfRule>
  </conditionalFormatting>
  <conditionalFormatting sqref="BB208:BD208 BF208">
    <cfRule type="containsText" dxfId="6395" priority="2101" operator="containsText" text="ABP">
      <formula>NOT(ISERROR(SEARCH("ABP",BB208)))</formula>
    </cfRule>
  </conditionalFormatting>
  <conditionalFormatting sqref="BH22:BI22 BP22">
    <cfRule type="cellIs" dxfId="6394" priority="2092" operator="greaterThan">
      <formula>0.05</formula>
    </cfRule>
  </conditionalFormatting>
  <conditionalFormatting sqref="BH26:BI26 BP26">
    <cfRule type="cellIs" dxfId="6393" priority="2091" operator="greaterThan">
      <formula>0.05</formula>
    </cfRule>
  </conditionalFormatting>
  <conditionalFormatting sqref="BH30:BI30 BP30">
    <cfRule type="cellIs" dxfId="6392" priority="2090" operator="greaterThan">
      <formula>0.05</formula>
    </cfRule>
  </conditionalFormatting>
  <conditionalFormatting sqref="BH34:BI34 BP34">
    <cfRule type="cellIs" dxfId="6391" priority="2089" operator="greaterThan">
      <formula>0.05</formula>
    </cfRule>
  </conditionalFormatting>
  <conditionalFormatting sqref="BH38:BI38 BP38">
    <cfRule type="cellIs" dxfId="6390" priority="2088" operator="greaterThan">
      <formula>0.05</formula>
    </cfRule>
  </conditionalFormatting>
  <conditionalFormatting sqref="BH18:BI18 BP18">
    <cfRule type="cellIs" dxfId="6389" priority="2087" operator="greaterThan">
      <formula>0.05</formula>
    </cfRule>
  </conditionalFormatting>
  <conditionalFormatting sqref="BH105:BI105 BH42:BI42 BH46:BI46 BH50:BI50 BH54:BI54 BH58:BI58 BH62:BI62 BH66:BI66 BH70:BI70 BH77:BI77 BH81:BI81 BH85:BI85 BH89:BI89 BH93:BI93 BH97:BI97 BH101:BI101 BH109:BI109 BH113:BI113 BH117:BI117 BH121:BI121 BH125:BI125 BH129:BI129 BP129 BP125 BP121 BP117 BP113 BP109 BP101 BP97 BP93 BP89 BP85 BP81 BP77 BP70 BP66 BP62 BP58 BP54 BP50 BP46 BP42 BP105">
    <cfRule type="cellIs" dxfId="6388" priority="2086" operator="greaterThan">
      <formula>0.05</formula>
    </cfRule>
  </conditionalFormatting>
  <conditionalFormatting sqref="BH18:BI18 BP18">
    <cfRule type="cellIs" dxfId="6387" priority="2085" operator="between">
      <formula>0.5</formula>
      <formula>100</formula>
    </cfRule>
  </conditionalFormatting>
  <conditionalFormatting sqref="BH105:BI105 BH30:BI30 BH38:BI38 BH42:BI42 BH46:BI46 BH50:BI50 BH54:BI54 BH58:BI58 BH62:BI62 BH66:BI66 BH70:BI70 BH77:BI77 BH81:BI81 BH85:BI85 BH89:BI89 BH93:BI93 BH97:BI97 BH101:BI101 BH109:BI109 BH113:BI113 BH117:BI117 BH121:BI121 BH125:BI125 BH129:BI129 BH22:BI22 BH26:BI26 BH34:BI34 BP34 BP26 BP22 BP129 BP125 BP121 BP117 BP113 BP109 BP101 BP97 BP93 BP89 BP85 BP81 BP77 BP70 BP66 BP62 BP58 BP54 BP50 BP46 BP42 BP38 BP30 BP105">
    <cfRule type="containsText" dxfId="6386" priority="2084" operator="containsText" text="ABP">
      <formula>NOT(ISERROR(SEARCH("ABP",BH22)))</formula>
    </cfRule>
  </conditionalFormatting>
  <conditionalFormatting sqref="BH18:BI18 BP18">
    <cfRule type="containsText" dxfId="6385" priority="2083" operator="containsText" text="ABP">
      <formula>NOT(ISERROR(SEARCH("ABP",BH18)))</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ellIs" dxfId="6384" priority="2078" operator="greaterThan">
      <formula>0.05</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ontainsText" dxfId="6383" priority="2077" operator="containsText" text="ABP">
      <formula>NOT(ISERROR(SEARCH("ABP",BH136)))</formula>
    </cfRule>
  </conditionalFormatting>
  <conditionalFormatting sqref="BH188:BI188 BP188">
    <cfRule type="cellIs" dxfId="6382" priority="1912" operator="greaterThan">
      <formula>0.05</formula>
    </cfRule>
  </conditionalFormatting>
  <conditionalFormatting sqref="BH188:BI188 BP188">
    <cfRule type="containsText" dxfId="6381" priority="1911" operator="containsText" text="ABP">
      <formula>NOT(ISERROR(SEARCH("ABP",BH188)))</formula>
    </cfRule>
  </conditionalFormatting>
  <conditionalFormatting sqref="BH192:BI192 BP192">
    <cfRule type="cellIs" dxfId="6380" priority="1910" operator="greaterThan">
      <formula>0.05</formula>
    </cfRule>
  </conditionalFormatting>
  <conditionalFormatting sqref="BH192:BI192 BP192">
    <cfRule type="containsText" dxfId="6379" priority="1909" operator="containsText" text="ABP">
      <formula>NOT(ISERROR(SEARCH("ABP",BH192)))</formula>
    </cfRule>
  </conditionalFormatting>
  <conditionalFormatting sqref="BH196:BI196 BP196">
    <cfRule type="cellIs" dxfId="6378" priority="1908" operator="greaterThan">
      <formula>0.05</formula>
    </cfRule>
  </conditionalFormatting>
  <conditionalFormatting sqref="BH196:BI196 BP196">
    <cfRule type="containsText" dxfId="6377" priority="1907" operator="containsText" text="ABP">
      <formula>NOT(ISERROR(SEARCH("ABP",BH196)))</formula>
    </cfRule>
  </conditionalFormatting>
  <conditionalFormatting sqref="BH200:BI200 BP200">
    <cfRule type="cellIs" dxfId="6376" priority="1902" operator="greaterThan">
      <formula>0.05</formula>
    </cfRule>
  </conditionalFormatting>
  <conditionalFormatting sqref="BH200:BI200 BP200">
    <cfRule type="containsText" dxfId="6375" priority="1901" operator="containsText" text="ABP">
      <formula>NOT(ISERROR(SEARCH("ABP",BH200)))</formula>
    </cfRule>
  </conditionalFormatting>
  <conditionalFormatting sqref="BH204:BI204 BP204">
    <cfRule type="cellIs" dxfId="6374" priority="1896" operator="greaterThan">
      <formula>0.05</formula>
    </cfRule>
  </conditionalFormatting>
  <conditionalFormatting sqref="BH204:BI204 BP204">
    <cfRule type="containsText" dxfId="6373" priority="1895" operator="containsText" text="ABP">
      <formula>NOT(ISERROR(SEARCH("ABP",BH204)))</formula>
    </cfRule>
  </conditionalFormatting>
  <conditionalFormatting sqref="BH208:BI208 BP208">
    <cfRule type="cellIs" dxfId="6372" priority="1890" operator="greaterThan">
      <formula>0.05</formula>
    </cfRule>
  </conditionalFormatting>
  <conditionalFormatting sqref="BH208:BI208 BP208">
    <cfRule type="containsText" dxfId="6371" priority="1889" operator="containsText" text="ABP">
      <formula>NOT(ISERROR(SEARCH("ABP",BH208)))</formula>
    </cfRule>
  </conditionalFormatting>
  <conditionalFormatting sqref="BJ22:BK22 BM22">
    <cfRule type="cellIs" dxfId="6370" priority="1880" operator="greaterThan">
      <formula>0.05</formula>
    </cfRule>
  </conditionalFormatting>
  <conditionalFormatting sqref="BJ26:BK26 BM26">
    <cfRule type="cellIs" dxfId="6369" priority="1879" operator="greaterThan">
      <formula>0.05</formula>
    </cfRule>
  </conditionalFormatting>
  <conditionalFormatting sqref="BJ30:BK30 BM30">
    <cfRule type="cellIs" dxfId="6368" priority="1878" operator="greaterThan">
      <formula>0.05</formula>
    </cfRule>
  </conditionalFormatting>
  <conditionalFormatting sqref="BJ34:BK34 BM34">
    <cfRule type="cellIs" dxfId="6367" priority="1877" operator="greaterThan">
      <formula>0.05</formula>
    </cfRule>
  </conditionalFormatting>
  <conditionalFormatting sqref="BJ38:BK38 BM38">
    <cfRule type="cellIs" dxfId="6366" priority="1876" operator="greaterThan">
      <formula>0.05</formula>
    </cfRule>
  </conditionalFormatting>
  <conditionalFormatting sqref="BJ18:BK18 BM18">
    <cfRule type="cellIs" dxfId="6365" priority="1875" operator="greaterThan">
      <formula>0.05</formula>
    </cfRule>
  </conditionalFormatting>
  <conditionalFormatting sqref="BJ105:BK105 BJ42:BK42 BJ46:BK46 BJ50:BK50 BJ54:BK54 BJ58:BK58 BJ62:BK62 BJ66:BK66 BJ70:BK70 BJ77:BK77 BJ81:BK81 BJ85:BK85 BJ89:BK89 BJ93:BK93 BJ97:BK97 BJ101:BK101 BJ109:BK109 BJ113:BK113 BJ117:BK117 BJ121:BK121 BJ125:BK125 BJ129:BK129 BM129 BM125 BM121 BM117 BM113 BM109 BM101 BM97 BM93 BM89 BM85 BM81 BM77 BM70 BM66 BM62 BM58 BM54 BM50 BM46 BM42 BM105">
    <cfRule type="cellIs" dxfId="6364" priority="1874" operator="greaterThan">
      <formula>0.05</formula>
    </cfRule>
  </conditionalFormatting>
  <conditionalFormatting sqref="BJ18:BK18 BM18">
    <cfRule type="cellIs" dxfId="6363" priority="1873" operator="between">
      <formula>0.5</formula>
      <formula>100</formula>
    </cfRule>
  </conditionalFormatting>
  <conditionalFormatting sqref="BJ105:BK105 BJ30:BK30 BJ38:BK38 BJ42:BK42 BJ46:BK46 BJ50:BK50 BJ54:BK54 BJ58:BK58 BJ62:BK62 BJ66:BK66 BJ70:BK70 BJ77:BK77 BJ81:BK81 BJ85:BK85 BJ89:BK89 BJ93:BK93 BJ97:BK97 BJ101:BK101 BJ109:BK109 BJ113:BK113 BJ117:BK117 BJ121:BK121 BJ125:BK125 BJ129:BK129 BJ22:BK22 BJ26:BK26 BJ34:BK34 BM34 BM26 BM22 BM129 BM125 BM121 BM117 BM113 BM109 BM101 BM97 BM93 BM89 BM85 BM81 BM77 BM70 BM66 BM62 BM58 BM54 BM50 BM46 BM42 BM38 BM30 BM105">
    <cfRule type="containsText" dxfId="6362" priority="1872" operator="containsText" text="ABP">
      <formula>NOT(ISERROR(SEARCH("ABP",BJ22)))</formula>
    </cfRule>
  </conditionalFormatting>
  <conditionalFormatting sqref="BJ18:BK18 BM18">
    <cfRule type="containsText" dxfId="6361" priority="1871" operator="containsText" text="ABP">
      <formula>NOT(ISERROR(SEARCH("ABP",BJ18)))</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ellIs" dxfId="6360" priority="1866" operator="greaterThan">
      <formula>0.05</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ontainsText" dxfId="6359" priority="1865" operator="containsText" text="ABP">
      <formula>NOT(ISERROR(SEARCH("ABP",BJ136)))</formula>
    </cfRule>
  </conditionalFormatting>
  <conditionalFormatting sqref="BJ188:BK188 BM188">
    <cfRule type="cellIs" dxfId="6358" priority="1700" operator="greaterThan">
      <formula>0.05</formula>
    </cfRule>
  </conditionalFormatting>
  <conditionalFormatting sqref="BJ188:BK188 BM188">
    <cfRule type="containsText" dxfId="6357" priority="1699" operator="containsText" text="ABP">
      <formula>NOT(ISERROR(SEARCH("ABP",BJ188)))</formula>
    </cfRule>
  </conditionalFormatting>
  <conditionalFormatting sqref="BJ192:BK192 BM192">
    <cfRule type="cellIs" dxfId="6356" priority="1698" operator="greaterThan">
      <formula>0.05</formula>
    </cfRule>
  </conditionalFormatting>
  <conditionalFormatting sqref="BJ192:BK192 BM192">
    <cfRule type="containsText" dxfId="6355" priority="1697" operator="containsText" text="ABP">
      <formula>NOT(ISERROR(SEARCH("ABP",BJ192)))</formula>
    </cfRule>
  </conditionalFormatting>
  <conditionalFormatting sqref="BJ196:BK196 BM196">
    <cfRule type="cellIs" dxfId="6354" priority="1696" operator="greaterThan">
      <formula>0.05</formula>
    </cfRule>
  </conditionalFormatting>
  <conditionalFormatting sqref="BJ196:BK196 BM196">
    <cfRule type="containsText" dxfId="6353" priority="1695" operator="containsText" text="ABP">
      <formula>NOT(ISERROR(SEARCH("ABP",BJ196)))</formula>
    </cfRule>
  </conditionalFormatting>
  <conditionalFormatting sqref="BJ200:BK200 BM200">
    <cfRule type="cellIs" dxfId="6352" priority="1690" operator="greaterThan">
      <formula>0.05</formula>
    </cfRule>
  </conditionalFormatting>
  <conditionalFormatting sqref="BJ200:BK200 BM200">
    <cfRule type="containsText" dxfId="6351" priority="1689" operator="containsText" text="ABP">
      <formula>NOT(ISERROR(SEARCH("ABP",BJ200)))</formula>
    </cfRule>
  </conditionalFormatting>
  <conditionalFormatting sqref="BJ204:BK204 BM204">
    <cfRule type="cellIs" dxfId="6350" priority="1684" operator="greaterThan">
      <formula>0.05</formula>
    </cfRule>
  </conditionalFormatting>
  <conditionalFormatting sqref="BJ204:BK204 BM204">
    <cfRule type="containsText" dxfId="6349" priority="1683" operator="containsText" text="ABP">
      <formula>NOT(ISERROR(SEARCH("ABP",BJ204)))</formula>
    </cfRule>
  </conditionalFormatting>
  <conditionalFormatting sqref="BJ208:BK208 BM208">
    <cfRule type="cellIs" dxfId="6348" priority="1678" operator="greaterThan">
      <formula>0.05</formula>
    </cfRule>
  </conditionalFormatting>
  <conditionalFormatting sqref="BJ208:BK208 BM208">
    <cfRule type="containsText" dxfId="6347" priority="1677" operator="containsText" text="ABP">
      <formula>NOT(ISERROR(SEARCH("ABP",BJ208)))</formula>
    </cfRule>
  </conditionalFormatting>
  <conditionalFormatting sqref="BN22:BO22">
    <cfRule type="cellIs" dxfId="6346" priority="1668" operator="greaterThan">
      <formula>0.05</formula>
    </cfRule>
  </conditionalFormatting>
  <conditionalFormatting sqref="BN26:BO26">
    <cfRule type="cellIs" dxfId="6345" priority="1667" operator="greaterThan">
      <formula>0.05</formula>
    </cfRule>
  </conditionalFormatting>
  <conditionalFormatting sqref="BN30:BO30">
    <cfRule type="cellIs" dxfId="6344" priority="1666" operator="greaterThan">
      <formula>0.05</formula>
    </cfRule>
  </conditionalFormatting>
  <conditionalFormatting sqref="BN34:BO34">
    <cfRule type="cellIs" dxfId="6343" priority="1665" operator="greaterThan">
      <formula>0.05</formula>
    </cfRule>
  </conditionalFormatting>
  <conditionalFormatting sqref="BN38:BO38">
    <cfRule type="cellIs" dxfId="6342" priority="1664" operator="greaterThan">
      <formula>0.05</formula>
    </cfRule>
  </conditionalFormatting>
  <conditionalFormatting sqref="BN18:BO18">
    <cfRule type="cellIs" dxfId="6341" priority="1663" operator="greaterThan">
      <formula>0.05</formula>
    </cfRule>
  </conditionalFormatting>
  <conditionalFormatting sqref="BN129:BO129 BN125:BO125 BN121:BO121 BN117:BO117 BN113:BO113 BN109:BO109 BN101:BO101 BN97:BO97 BN93:BO93 BN89:BO89 BN85:BO85 BN81:BO81 BN77:BO77 BN70:BO70 BN66:BO66 BN62:BO62 BN58:BO58 BN54:BO54 BN50:BO50 BN46:BO46 BN42:BO42 BN105:BO105">
    <cfRule type="cellIs" dxfId="6340" priority="1662" operator="greaterThan">
      <formula>0.05</formula>
    </cfRule>
  </conditionalFormatting>
  <conditionalFormatting sqref="BN18:BO18">
    <cfRule type="cellIs" dxfId="6339" priority="1661" operator="between">
      <formula>0.5</formula>
      <formula>100</formula>
    </cfRule>
  </conditionalFormatting>
  <conditionalFormatting sqref="BN34:BO34 BN26:BO26 BN22:BO22 BN129:BO129 BN125:BO125 BN121:BO121 BN117:BO117 BN113:BO113 BN109:BO109 BN101:BO101 BN97:BO97 BN93:BO93 BN89:BO89 BN85:BO85 BN81:BO81 BN77:BO77 BN70:BO70 BN66:BO66 BN62:BO62 BN58:BO58 BN54:BO54 BN50:BO50 BN46:BO46 BN42:BO42 BN38:BO38 BN30:BO30 BN105:BO105">
    <cfRule type="containsText" dxfId="6338" priority="1660" operator="containsText" text="ABP">
      <formula>NOT(ISERROR(SEARCH("ABP",BN22)))</formula>
    </cfRule>
  </conditionalFormatting>
  <conditionalFormatting sqref="BN18:BO18">
    <cfRule type="containsText" dxfId="6337" priority="1659" operator="containsText" text="ABP">
      <formula>NOT(ISERROR(SEARCH("ABP",BN18)))</formula>
    </cfRule>
  </conditionalFormatting>
  <conditionalFormatting sqref="BN216:BO216 BN212:BO212 BN184:BO184 BN180:BO180 BN176:BO176 BN172:BO172 BN168:BO168 BN164:BO164 BN160:BO160 BN156:BO156 BN152:BO152 BN148:BO148 BN144:BO144 BN140:BO140 BN136:BO136">
    <cfRule type="cellIs" dxfId="6336" priority="1654" operator="greaterThan">
      <formula>0.05</formula>
    </cfRule>
  </conditionalFormatting>
  <conditionalFormatting sqref="BN216:BO216 BN212:BO212 BN184:BO184 BN180:BO180 BN176:BO176 BN172:BO172 BN168:BO168 BN164:BO164 BN160:BO160 BN156:BO156 BN152:BO152 BN148:BO148 BN144:BO144 BN140:BO140 BN136:BO136">
    <cfRule type="containsText" dxfId="6335" priority="1653" operator="containsText" text="ABP">
      <formula>NOT(ISERROR(SEARCH("ABP",BN136)))</formula>
    </cfRule>
  </conditionalFormatting>
  <conditionalFormatting sqref="BN188:BO188">
    <cfRule type="cellIs" dxfId="6334" priority="1488" operator="greaterThan">
      <formula>0.05</formula>
    </cfRule>
  </conditionalFormatting>
  <conditionalFormatting sqref="BN188:BO188">
    <cfRule type="containsText" dxfId="6333" priority="1487" operator="containsText" text="ABP">
      <formula>NOT(ISERROR(SEARCH("ABP",BN188)))</formula>
    </cfRule>
  </conditionalFormatting>
  <conditionalFormatting sqref="BN192:BO192">
    <cfRule type="cellIs" dxfId="6332" priority="1486" operator="greaterThan">
      <formula>0.05</formula>
    </cfRule>
  </conditionalFormatting>
  <conditionalFormatting sqref="BN192:BO192">
    <cfRule type="containsText" dxfId="6331" priority="1485" operator="containsText" text="ABP">
      <formula>NOT(ISERROR(SEARCH("ABP",BN192)))</formula>
    </cfRule>
  </conditionalFormatting>
  <conditionalFormatting sqref="BN196:BO196">
    <cfRule type="cellIs" dxfId="6330" priority="1484" operator="greaterThan">
      <formula>0.05</formula>
    </cfRule>
  </conditionalFormatting>
  <conditionalFormatting sqref="BN196:BO196">
    <cfRule type="containsText" dxfId="6329" priority="1483" operator="containsText" text="ABP">
      <formula>NOT(ISERROR(SEARCH("ABP",BN196)))</formula>
    </cfRule>
  </conditionalFormatting>
  <conditionalFormatting sqref="BN200:BO200">
    <cfRule type="cellIs" dxfId="6328" priority="1478" operator="greaterThan">
      <formula>0.05</formula>
    </cfRule>
  </conditionalFormatting>
  <conditionalFormatting sqref="BN200:BO200">
    <cfRule type="containsText" dxfId="6327" priority="1477" operator="containsText" text="ABP">
      <formula>NOT(ISERROR(SEARCH("ABP",BN200)))</formula>
    </cfRule>
  </conditionalFormatting>
  <conditionalFormatting sqref="BN204:BO204">
    <cfRule type="cellIs" dxfId="6326" priority="1472" operator="greaterThan">
      <formula>0.05</formula>
    </cfRule>
  </conditionalFormatting>
  <conditionalFormatting sqref="BN204:BO204">
    <cfRule type="containsText" dxfId="6325" priority="1471" operator="containsText" text="ABP">
      <formula>NOT(ISERROR(SEARCH("ABP",BN204)))</formula>
    </cfRule>
  </conditionalFormatting>
  <conditionalFormatting sqref="BN208:BO208">
    <cfRule type="cellIs" dxfId="6324" priority="1466" operator="greaterThan">
      <formula>0.05</formula>
    </cfRule>
  </conditionalFormatting>
  <conditionalFormatting sqref="BN208:BO208">
    <cfRule type="containsText" dxfId="6323" priority="1465" operator="containsText" text="ABP">
      <formula>NOT(ISERROR(SEARCH("ABP",BN208)))</formula>
    </cfRule>
  </conditionalFormatting>
  <conditionalFormatting sqref="Q234:Q237">
    <cfRule type="cellIs" dxfId="6322" priority="1463" operator="between">
      <formula>1</formula>
      <formula>700</formula>
    </cfRule>
  </conditionalFormatting>
  <conditionalFormatting sqref="R234:R237">
    <cfRule type="cellIs" dxfId="6321" priority="1462" operator="between">
      <formula>0.05</formula>
      <formula>100</formula>
    </cfRule>
  </conditionalFormatting>
  <conditionalFormatting sqref="AM236:AW236 BX236:CK236">
    <cfRule type="cellIs" dxfId="6320" priority="1460" operator="greaterThan">
      <formula>0.05</formula>
    </cfRule>
  </conditionalFormatting>
  <conditionalFormatting sqref="K235:P235">
    <cfRule type="cellIs" dxfId="6319" priority="1459" operator="between">
      <formula>1</formula>
      <formula>700</formula>
    </cfRule>
  </conditionalFormatting>
  <conditionalFormatting sqref="AF236:AJ236">
    <cfRule type="cellIs" dxfId="6318" priority="1458" operator="greaterThan">
      <formula>0.05</formula>
    </cfRule>
  </conditionalFormatting>
  <conditionalFormatting sqref="U235">
    <cfRule type="cellIs" dxfId="6317" priority="1457" operator="between">
      <formula>0.05</formula>
      <formula>700</formula>
    </cfRule>
  </conditionalFormatting>
  <conditionalFormatting sqref="U236">
    <cfRule type="cellIs" dxfId="6316" priority="1456" operator="equal">
      <formula>1</formula>
    </cfRule>
  </conditionalFormatting>
  <conditionalFormatting sqref="T235:T236 T237:U237 V235:V237 T234:V234">
    <cfRule type="cellIs" dxfId="6315" priority="1455" operator="equal">
      <formula>1</formula>
    </cfRule>
  </conditionalFormatting>
  <conditionalFormatting sqref="I236">
    <cfRule type="cellIs" dxfId="6314" priority="1454" operator="between">
      <formula>0.05</formula>
      <formula>100</formula>
    </cfRule>
  </conditionalFormatting>
  <conditionalFormatting sqref="K236:O236">
    <cfRule type="cellIs" dxfId="6313" priority="1453" operator="between">
      <formula>0.05</formula>
      <formula>100</formula>
    </cfRule>
  </conditionalFormatting>
  <conditionalFormatting sqref="AF236">
    <cfRule type="containsText" dxfId="6312" priority="1452" operator="containsText" text="ABP">
      <formula>NOT(ISERROR(SEARCH("ABP",AF236)))</formula>
    </cfRule>
  </conditionalFormatting>
  <conditionalFormatting sqref="AG236:AI236">
    <cfRule type="containsText" dxfId="6311" priority="1451" operator="containsText" text="ABP">
      <formula>NOT(ISERROR(SEARCH("ABP",AG236)))</formula>
    </cfRule>
  </conditionalFormatting>
  <conditionalFormatting sqref="AJ236">
    <cfRule type="containsText" dxfId="6310" priority="1450" operator="containsText" text="ABP">
      <formula>NOT(ISERROR(SEARCH("ABP",AJ236)))</formula>
    </cfRule>
  </conditionalFormatting>
  <conditionalFormatting sqref="AL236">
    <cfRule type="containsText" dxfId="6309" priority="1449" operator="containsText" text="ABP">
      <formula>NOT(ISERROR(SEARCH("ABP",AL236)))</formula>
    </cfRule>
  </conditionalFormatting>
  <conditionalFormatting sqref="AM236:AW236 BX236:CJ236">
    <cfRule type="containsText" dxfId="6308" priority="1448" operator="containsText" text="ABP">
      <formula>NOT(ISERROR(SEARCH("ABP",AM236)))</formula>
    </cfRule>
  </conditionalFormatting>
  <conditionalFormatting sqref="CK236">
    <cfRule type="containsText" dxfId="6307" priority="1447" operator="containsText" text="ABP">
      <formula>NOT(ISERROR(SEARCH("ABP",CK236)))</formula>
    </cfRule>
  </conditionalFormatting>
  <conditionalFormatting sqref="AL235:CK235">
    <cfRule type="containsText" dxfId="6306" priority="1443" operator="containsText" text="Score">
      <formula>NOT(ISERROR(SEARCH("Score",AL235)))</formula>
    </cfRule>
    <cfRule type="cellIs" dxfId="6305" priority="1444" operator="greaterThan">
      <formula>$O$235</formula>
    </cfRule>
    <cfRule type="cellIs" dxfId="6304" priority="1445" operator="equal">
      <formula>$O$235</formula>
    </cfRule>
    <cfRule type="cellIs" dxfId="6303" priority="1446" operator="lessThan">
      <formula>$O$235</formula>
    </cfRule>
  </conditionalFormatting>
  <conditionalFormatting sqref="AX236:AY236 BG236 BW236">
    <cfRule type="cellIs" dxfId="6302" priority="1340" operator="greaterThan">
      <formula>0.05</formula>
    </cfRule>
  </conditionalFormatting>
  <conditionalFormatting sqref="AX236:AY236 BG236 BW236">
    <cfRule type="containsText" dxfId="6301" priority="1339" operator="containsText" text="ABP">
      <formula>NOT(ISERROR(SEARCH("ABP",AX236)))</formula>
    </cfRule>
  </conditionalFormatting>
  <conditionalFormatting sqref="AZ236:BA236">
    <cfRule type="cellIs" dxfId="6300" priority="1334" operator="greaterThan">
      <formula>0.05</formula>
    </cfRule>
  </conditionalFormatting>
  <conditionalFormatting sqref="AZ236:BA236">
    <cfRule type="containsText" dxfId="6299" priority="1333" operator="containsText" text="ABP">
      <formula>NOT(ISERROR(SEARCH("ABP",AZ236)))</formula>
    </cfRule>
  </conditionalFormatting>
  <conditionalFormatting sqref="BB236:BD236 BF236">
    <cfRule type="cellIs" dxfId="6298" priority="1324" operator="greaterThan">
      <formula>0.05</formula>
    </cfRule>
  </conditionalFormatting>
  <conditionalFormatting sqref="BB236:BD236 BF236">
    <cfRule type="containsText" dxfId="6297" priority="1323" operator="containsText" text="ABP">
      <formula>NOT(ISERROR(SEARCH("ABP",BB236)))</formula>
    </cfRule>
  </conditionalFormatting>
  <conditionalFormatting sqref="BH236:BI236 BP236">
    <cfRule type="cellIs" dxfId="6296" priority="1318" operator="greaterThan">
      <formula>0.05</formula>
    </cfRule>
  </conditionalFormatting>
  <conditionalFormatting sqref="BH236:BI236 BP236">
    <cfRule type="containsText" dxfId="6295" priority="1317" operator="containsText" text="ABP">
      <formula>NOT(ISERROR(SEARCH("ABP",BH236)))</formula>
    </cfRule>
  </conditionalFormatting>
  <conditionalFormatting sqref="BJ236:BK236 BM236">
    <cfRule type="cellIs" dxfId="6294" priority="1312" operator="greaterThan">
      <formula>0.05</formula>
    </cfRule>
  </conditionalFormatting>
  <conditionalFormatting sqref="BJ236:BK236 BM236">
    <cfRule type="containsText" dxfId="6293" priority="1311" operator="containsText" text="ABP">
      <formula>NOT(ISERROR(SEARCH("ABP",BJ236)))</formula>
    </cfRule>
  </conditionalFormatting>
  <conditionalFormatting sqref="BN236:BO236">
    <cfRule type="cellIs" dxfId="6292" priority="1306" operator="greaterThan">
      <formula>0.05</formula>
    </cfRule>
  </conditionalFormatting>
  <conditionalFormatting sqref="BN236:BO236">
    <cfRule type="containsText" dxfId="6291" priority="1305" operator="containsText" text="ABP">
      <formula>NOT(ISERROR(SEARCH("ABP",BN236)))</formula>
    </cfRule>
  </conditionalFormatting>
  <conditionalFormatting sqref="Q226:Q229">
    <cfRule type="cellIs" dxfId="6290" priority="1303" operator="between">
      <formula>1</formula>
      <formula>700</formula>
    </cfRule>
  </conditionalFormatting>
  <conditionalFormatting sqref="R226:R229">
    <cfRule type="cellIs" dxfId="6289" priority="1302" operator="between">
      <formula>0.05</formula>
      <formula>100</formula>
    </cfRule>
  </conditionalFormatting>
  <conditionalFormatting sqref="AM228:AW228 BX228:CK228">
    <cfRule type="cellIs" dxfId="6288" priority="1300" operator="greaterThan">
      <formula>0.05</formula>
    </cfRule>
  </conditionalFormatting>
  <conditionalFormatting sqref="K227:P227">
    <cfRule type="cellIs" dxfId="6287" priority="1299" operator="between">
      <formula>1</formula>
      <formula>700</formula>
    </cfRule>
  </conditionalFormatting>
  <conditionalFormatting sqref="AF228:AJ228">
    <cfRule type="cellIs" dxfId="6286" priority="1298" operator="greaterThan">
      <formula>0.05</formula>
    </cfRule>
  </conditionalFormatting>
  <conditionalFormatting sqref="U227">
    <cfRule type="cellIs" dxfId="6285" priority="1297" operator="between">
      <formula>0.05</formula>
      <formula>700</formula>
    </cfRule>
  </conditionalFormatting>
  <conditionalFormatting sqref="U228">
    <cfRule type="cellIs" dxfId="6284" priority="1296" operator="equal">
      <formula>1</formula>
    </cfRule>
  </conditionalFormatting>
  <conditionalFormatting sqref="T227:T228 T229:U229 V227:V229 T226:V226">
    <cfRule type="cellIs" dxfId="6283" priority="1295" operator="equal">
      <formula>1</formula>
    </cfRule>
  </conditionalFormatting>
  <conditionalFormatting sqref="I228">
    <cfRule type="cellIs" dxfId="6282" priority="1294" operator="between">
      <formula>0.05</formula>
      <formula>100</formula>
    </cfRule>
  </conditionalFormatting>
  <conditionalFormatting sqref="K228:O228">
    <cfRule type="cellIs" dxfId="6281" priority="1293" operator="between">
      <formula>0.05</formula>
      <formula>100</formula>
    </cfRule>
  </conditionalFormatting>
  <conditionalFormatting sqref="AF228">
    <cfRule type="containsText" dxfId="6280" priority="1292" operator="containsText" text="ABP">
      <formula>NOT(ISERROR(SEARCH("ABP",AF228)))</formula>
    </cfRule>
  </conditionalFormatting>
  <conditionalFormatting sqref="AG228:AI228">
    <cfRule type="containsText" dxfId="6279" priority="1291" operator="containsText" text="ABP">
      <formula>NOT(ISERROR(SEARCH("ABP",AG228)))</formula>
    </cfRule>
  </conditionalFormatting>
  <conditionalFormatting sqref="AJ228">
    <cfRule type="containsText" dxfId="6278" priority="1290" operator="containsText" text="ABP">
      <formula>NOT(ISERROR(SEARCH("ABP",AJ228)))</formula>
    </cfRule>
  </conditionalFormatting>
  <conditionalFormatting sqref="AL228">
    <cfRule type="containsText" dxfId="6277" priority="1289" operator="containsText" text="ABP">
      <formula>NOT(ISERROR(SEARCH("ABP",AL228)))</formula>
    </cfRule>
  </conditionalFormatting>
  <conditionalFormatting sqref="AM228:AW228 BX228:CJ228">
    <cfRule type="containsText" dxfId="6276" priority="1288" operator="containsText" text="ABP">
      <formula>NOT(ISERROR(SEARCH("ABP",AM228)))</formula>
    </cfRule>
  </conditionalFormatting>
  <conditionalFormatting sqref="CK228">
    <cfRule type="containsText" dxfId="6275" priority="1287" operator="containsText" text="ABP">
      <formula>NOT(ISERROR(SEARCH("ABP",CK228)))</formula>
    </cfRule>
  </conditionalFormatting>
  <conditionalFormatting sqref="AL227:CK227">
    <cfRule type="containsText" dxfId="6274" priority="1283" operator="containsText" text="Score">
      <formula>NOT(ISERROR(SEARCH("Score",AL227)))</formula>
    </cfRule>
    <cfRule type="cellIs" dxfId="6273" priority="1284" operator="greaterThan">
      <formula>$O$227</formula>
    </cfRule>
    <cfRule type="cellIs" dxfId="6272" priority="1285" operator="equal">
      <formula>$O$227</formula>
    </cfRule>
    <cfRule type="cellIs" dxfId="6271" priority="1286" operator="lessThan">
      <formula>$O$227</formula>
    </cfRule>
  </conditionalFormatting>
  <conditionalFormatting sqref="AX228:AY228 BG228 BW228">
    <cfRule type="cellIs" dxfId="6270" priority="1180" operator="greaterThan">
      <formula>0.05</formula>
    </cfRule>
  </conditionalFormatting>
  <conditionalFormatting sqref="AX228:AY228 BG228 BW228">
    <cfRule type="containsText" dxfId="6269" priority="1179" operator="containsText" text="ABP">
      <formula>NOT(ISERROR(SEARCH("ABP",AX228)))</formula>
    </cfRule>
  </conditionalFormatting>
  <conditionalFormatting sqref="AZ228:BA228">
    <cfRule type="cellIs" dxfId="6268" priority="1174" operator="greaterThan">
      <formula>0.05</formula>
    </cfRule>
  </conditionalFormatting>
  <conditionalFormatting sqref="AZ228:BA228">
    <cfRule type="containsText" dxfId="6267" priority="1173" operator="containsText" text="ABP">
      <formula>NOT(ISERROR(SEARCH("ABP",AZ228)))</formula>
    </cfRule>
  </conditionalFormatting>
  <conditionalFormatting sqref="BB228:BD228 BF228">
    <cfRule type="cellIs" dxfId="6266" priority="1164" operator="greaterThan">
      <formula>0.05</formula>
    </cfRule>
  </conditionalFormatting>
  <conditionalFormatting sqref="BB228:BD228 BF228">
    <cfRule type="containsText" dxfId="6265" priority="1163" operator="containsText" text="ABP">
      <formula>NOT(ISERROR(SEARCH("ABP",BB228)))</formula>
    </cfRule>
  </conditionalFormatting>
  <conditionalFormatting sqref="BH228:BI228 BP228">
    <cfRule type="cellIs" dxfId="6264" priority="1158" operator="greaterThan">
      <formula>0.05</formula>
    </cfRule>
  </conditionalFormatting>
  <conditionalFormatting sqref="BH228:BI228 BP228">
    <cfRule type="containsText" dxfId="6263" priority="1157" operator="containsText" text="ABP">
      <formula>NOT(ISERROR(SEARCH("ABP",BH228)))</formula>
    </cfRule>
  </conditionalFormatting>
  <conditionalFormatting sqref="BJ228:BK228 BM228">
    <cfRule type="cellIs" dxfId="6262" priority="1152" operator="greaterThan">
      <formula>0.05</formula>
    </cfRule>
  </conditionalFormatting>
  <conditionalFormatting sqref="BJ228:BK228 BM228">
    <cfRule type="containsText" dxfId="6261" priority="1151" operator="containsText" text="ABP">
      <formula>NOT(ISERROR(SEARCH("ABP",BJ228)))</formula>
    </cfRule>
  </conditionalFormatting>
  <conditionalFormatting sqref="BN228:BO228">
    <cfRule type="cellIs" dxfId="6260" priority="1146" operator="greaterThan">
      <formula>0.05</formula>
    </cfRule>
  </conditionalFormatting>
  <conditionalFormatting sqref="BN228:BO228">
    <cfRule type="containsText" dxfId="6259" priority="1145" operator="containsText" text="ABP">
      <formula>NOT(ISERROR(SEARCH("ABP",BN228)))</formula>
    </cfRule>
  </conditionalFormatting>
  <conditionalFormatting sqref="Q230:Q233">
    <cfRule type="cellIs" dxfId="6258" priority="1143" operator="between">
      <formula>1</formula>
      <formula>700</formula>
    </cfRule>
  </conditionalFormatting>
  <conditionalFormatting sqref="R230:R232">
    <cfRule type="cellIs" dxfId="6257" priority="1142" operator="between">
      <formula>0.05</formula>
      <formula>100</formula>
    </cfRule>
  </conditionalFormatting>
  <conditionalFormatting sqref="AM232:AW232 BX232:CK232">
    <cfRule type="cellIs" dxfId="6256" priority="1140" operator="greaterThan">
      <formula>0.05</formula>
    </cfRule>
  </conditionalFormatting>
  <conditionalFormatting sqref="K231:P231">
    <cfRule type="cellIs" dxfId="6255" priority="1139" operator="between">
      <formula>1</formula>
      <formula>700</formula>
    </cfRule>
  </conditionalFormatting>
  <conditionalFormatting sqref="AF232:AJ232">
    <cfRule type="cellIs" dxfId="6254" priority="1138" operator="greaterThan">
      <formula>0.05</formula>
    </cfRule>
  </conditionalFormatting>
  <conditionalFormatting sqref="U231">
    <cfRule type="cellIs" dxfId="6253" priority="1137" operator="between">
      <formula>0.05</formula>
      <formula>700</formula>
    </cfRule>
  </conditionalFormatting>
  <conditionalFormatting sqref="U232">
    <cfRule type="cellIs" dxfId="6252" priority="1136" operator="equal">
      <formula>1</formula>
    </cfRule>
  </conditionalFormatting>
  <conditionalFormatting sqref="T231:T232 T233:U233 V231:V233 T230:V230">
    <cfRule type="cellIs" dxfId="6251" priority="1135" operator="equal">
      <formula>1</formula>
    </cfRule>
  </conditionalFormatting>
  <conditionalFormatting sqref="I232">
    <cfRule type="cellIs" dxfId="6250" priority="1134" operator="between">
      <formula>0.05</formula>
      <formula>100</formula>
    </cfRule>
  </conditionalFormatting>
  <conditionalFormatting sqref="K232:O232">
    <cfRule type="cellIs" dxfId="6249" priority="1133" operator="between">
      <formula>0.05</formula>
      <formula>100</formula>
    </cfRule>
  </conditionalFormatting>
  <conditionalFormatting sqref="AF232">
    <cfRule type="containsText" dxfId="6248" priority="1132" operator="containsText" text="ABP">
      <formula>NOT(ISERROR(SEARCH("ABP",AF232)))</formula>
    </cfRule>
  </conditionalFormatting>
  <conditionalFormatting sqref="AG232:AI232">
    <cfRule type="containsText" dxfId="6247" priority="1131" operator="containsText" text="ABP">
      <formula>NOT(ISERROR(SEARCH("ABP",AG232)))</formula>
    </cfRule>
  </conditionalFormatting>
  <conditionalFormatting sqref="AJ232">
    <cfRule type="containsText" dxfId="6246" priority="1130" operator="containsText" text="ABP">
      <formula>NOT(ISERROR(SEARCH("ABP",AJ232)))</formula>
    </cfRule>
  </conditionalFormatting>
  <conditionalFormatting sqref="AL232">
    <cfRule type="containsText" dxfId="6245" priority="1129" operator="containsText" text="ABP">
      <formula>NOT(ISERROR(SEARCH("ABP",AL232)))</formula>
    </cfRule>
  </conditionalFormatting>
  <conditionalFormatting sqref="AM232:AW232 BX232:CJ232">
    <cfRule type="containsText" dxfId="6244" priority="1128" operator="containsText" text="ABP">
      <formula>NOT(ISERROR(SEARCH("ABP",AM232)))</formula>
    </cfRule>
  </conditionalFormatting>
  <conditionalFormatting sqref="CK232">
    <cfRule type="containsText" dxfId="6243" priority="1127" operator="containsText" text="ABP">
      <formula>NOT(ISERROR(SEARCH("ABP",CK232)))</formula>
    </cfRule>
  </conditionalFormatting>
  <conditionalFormatting sqref="AL231:CK231">
    <cfRule type="containsText" dxfId="6242" priority="1123" operator="containsText" text="Score">
      <formula>NOT(ISERROR(SEARCH("Score",AL231)))</formula>
    </cfRule>
    <cfRule type="cellIs" dxfId="6241" priority="1124" operator="greaterThan">
      <formula>$O$231</formula>
    </cfRule>
    <cfRule type="cellIs" dxfId="6240" priority="1125" operator="equal">
      <formula>$O$231</formula>
    </cfRule>
    <cfRule type="cellIs" dxfId="6239" priority="1126" operator="lessThan">
      <formula>$O$231</formula>
    </cfRule>
  </conditionalFormatting>
  <conditionalFormatting sqref="AX232:AY232 BG232 BW232">
    <cfRule type="cellIs" dxfId="6238" priority="1020" operator="greaterThan">
      <formula>0.05</formula>
    </cfRule>
  </conditionalFormatting>
  <conditionalFormatting sqref="AX232:AY232 BG232 BW232">
    <cfRule type="containsText" dxfId="6237" priority="1019" operator="containsText" text="ABP">
      <formula>NOT(ISERROR(SEARCH("ABP",AX232)))</formula>
    </cfRule>
  </conditionalFormatting>
  <conditionalFormatting sqref="AZ232:BA232">
    <cfRule type="cellIs" dxfId="6236" priority="1014" operator="greaterThan">
      <formula>0.05</formula>
    </cfRule>
  </conditionalFormatting>
  <conditionalFormatting sqref="AZ232:BA232">
    <cfRule type="containsText" dxfId="6235" priority="1013" operator="containsText" text="ABP">
      <formula>NOT(ISERROR(SEARCH("ABP",AZ232)))</formula>
    </cfRule>
  </conditionalFormatting>
  <conditionalFormatting sqref="BB232:BD232 BF232">
    <cfRule type="cellIs" dxfId="6234" priority="1004" operator="greaterThan">
      <formula>0.05</formula>
    </cfRule>
  </conditionalFormatting>
  <conditionalFormatting sqref="BB232:BD232 BF232">
    <cfRule type="containsText" dxfId="6233" priority="1003" operator="containsText" text="ABP">
      <formula>NOT(ISERROR(SEARCH("ABP",BB232)))</formula>
    </cfRule>
  </conditionalFormatting>
  <conditionalFormatting sqref="BH232:BI232 BP232">
    <cfRule type="cellIs" dxfId="6232" priority="998" operator="greaterThan">
      <formula>0.05</formula>
    </cfRule>
  </conditionalFormatting>
  <conditionalFormatting sqref="BH232:BI232 BP232">
    <cfRule type="containsText" dxfId="6231" priority="997" operator="containsText" text="ABP">
      <formula>NOT(ISERROR(SEARCH("ABP",BH232)))</formula>
    </cfRule>
  </conditionalFormatting>
  <conditionalFormatting sqref="BJ232:BK232 BM232">
    <cfRule type="cellIs" dxfId="6230" priority="992" operator="greaterThan">
      <formula>0.05</formula>
    </cfRule>
  </conditionalFormatting>
  <conditionalFormatting sqref="BJ232:BK232 BM232">
    <cfRule type="containsText" dxfId="6229" priority="991" operator="containsText" text="ABP">
      <formula>NOT(ISERROR(SEARCH("ABP",BJ232)))</formula>
    </cfRule>
  </conditionalFormatting>
  <conditionalFormatting sqref="BN232:BO232">
    <cfRule type="cellIs" dxfId="6228" priority="986" operator="greaterThan">
      <formula>0.05</formula>
    </cfRule>
  </conditionalFormatting>
  <conditionalFormatting sqref="BN232:BO232">
    <cfRule type="containsText" dxfId="6227" priority="985" operator="containsText" text="ABP">
      <formula>NOT(ISERROR(SEARCH("ABP",BN232)))</formula>
    </cfRule>
  </conditionalFormatting>
  <conditionalFormatting sqref="BL22">
    <cfRule type="cellIs" dxfId="6226" priority="976" operator="greaterThan">
      <formula>0.05</formula>
    </cfRule>
  </conditionalFormatting>
  <conditionalFormatting sqref="BL26">
    <cfRule type="cellIs" dxfId="6225" priority="975" operator="greaterThan">
      <formula>0.05</formula>
    </cfRule>
  </conditionalFormatting>
  <conditionalFormatting sqref="BL30">
    <cfRule type="cellIs" dxfId="6224" priority="974" operator="greaterThan">
      <formula>0.05</formula>
    </cfRule>
  </conditionalFormatting>
  <conditionalFormatting sqref="BL34">
    <cfRule type="cellIs" dxfId="6223" priority="973" operator="greaterThan">
      <formula>0.05</formula>
    </cfRule>
  </conditionalFormatting>
  <conditionalFormatting sqref="BL38">
    <cfRule type="cellIs" dxfId="6222" priority="972" operator="greaterThan">
      <formula>0.05</formula>
    </cfRule>
  </conditionalFormatting>
  <conditionalFormatting sqref="BL18">
    <cfRule type="cellIs" dxfId="6221" priority="971" operator="greaterThan">
      <formula>0.05</formula>
    </cfRule>
  </conditionalFormatting>
  <conditionalFormatting sqref="BL129 BL125 BL121 BL117 BL113 BL109 BL101 BL97 BL93 BL89 BL85 BL81 BL77 BL70 BL66 BL62 BL58 BL54 BL50 BL46 BL42 BL105">
    <cfRule type="cellIs" dxfId="6220" priority="970" operator="greaterThan">
      <formula>0.05</formula>
    </cfRule>
  </conditionalFormatting>
  <conditionalFormatting sqref="BL18">
    <cfRule type="cellIs" dxfId="6219" priority="969" operator="between">
      <formula>0.5</formula>
      <formula>100</formula>
    </cfRule>
  </conditionalFormatting>
  <conditionalFormatting sqref="BL34 BL26 BL22 BL129 BL125 BL121 BL117 BL113 BL109 BL101 BL97 BL93 BL89 BL85 BL81 BL77 BL70 BL66 BL62 BL58 BL54 BL50 BL46 BL42 BL38 BL30 BL105">
    <cfRule type="containsText" dxfId="6218" priority="968" operator="containsText" text="ABP">
      <formula>NOT(ISERROR(SEARCH("ABP",BL22)))</formula>
    </cfRule>
  </conditionalFormatting>
  <conditionalFormatting sqref="BL18">
    <cfRule type="containsText" dxfId="6217" priority="967" operator="containsText" text="ABP">
      <formula>NOT(ISERROR(SEARCH("ABP",BL18)))</formula>
    </cfRule>
  </conditionalFormatting>
  <conditionalFormatting sqref="BL216 BL212 BL184 BL180 BL176 BL172 BL168 BL164 BL160 BL156 BL152 BL148 BL144 BL140 BL136">
    <cfRule type="cellIs" dxfId="6216" priority="962" operator="greaterThan">
      <formula>0.05</formula>
    </cfRule>
  </conditionalFormatting>
  <conditionalFormatting sqref="BL216 BL212 BL184 BL180 BL176 BL172 BL168 BL164 BL160 BL156 BL152 BL148 BL144 BL140 BL136">
    <cfRule type="containsText" dxfId="6215" priority="961" operator="containsText" text="ABP">
      <formula>NOT(ISERROR(SEARCH("ABP",BL136)))</formula>
    </cfRule>
  </conditionalFormatting>
  <conditionalFormatting sqref="BL188">
    <cfRule type="cellIs" dxfId="6214" priority="796" operator="greaterThan">
      <formula>0.05</formula>
    </cfRule>
  </conditionalFormatting>
  <conditionalFormatting sqref="BL188">
    <cfRule type="containsText" dxfId="6213" priority="795" operator="containsText" text="ABP">
      <formula>NOT(ISERROR(SEARCH("ABP",BL188)))</formula>
    </cfRule>
  </conditionalFormatting>
  <conditionalFormatting sqref="BL192">
    <cfRule type="cellIs" dxfId="6212" priority="794" operator="greaterThan">
      <formula>0.05</formula>
    </cfRule>
  </conditionalFormatting>
  <conditionalFormatting sqref="BL192">
    <cfRule type="containsText" dxfId="6211" priority="793" operator="containsText" text="ABP">
      <formula>NOT(ISERROR(SEARCH("ABP",BL192)))</formula>
    </cfRule>
  </conditionalFormatting>
  <conditionalFormatting sqref="BL196">
    <cfRule type="cellIs" dxfId="6210" priority="792" operator="greaterThan">
      <formula>0.05</formula>
    </cfRule>
  </conditionalFormatting>
  <conditionalFormatting sqref="BL196">
    <cfRule type="containsText" dxfId="6209" priority="791" operator="containsText" text="ABP">
      <formula>NOT(ISERROR(SEARCH("ABP",BL196)))</formula>
    </cfRule>
  </conditionalFormatting>
  <conditionalFormatting sqref="BL200">
    <cfRule type="cellIs" dxfId="6208" priority="786" operator="greaterThan">
      <formula>0.05</formula>
    </cfRule>
  </conditionalFormatting>
  <conditionalFormatting sqref="BL200">
    <cfRule type="containsText" dxfId="6207" priority="785" operator="containsText" text="ABP">
      <formula>NOT(ISERROR(SEARCH("ABP",BL200)))</formula>
    </cfRule>
  </conditionalFormatting>
  <conditionalFormatting sqref="BL204">
    <cfRule type="cellIs" dxfId="6206" priority="780" operator="greaterThan">
      <formula>0.05</formula>
    </cfRule>
  </conditionalFormatting>
  <conditionalFormatting sqref="BL204">
    <cfRule type="containsText" dxfId="6205" priority="779" operator="containsText" text="ABP">
      <formula>NOT(ISERROR(SEARCH("ABP",BL204)))</formula>
    </cfRule>
  </conditionalFormatting>
  <conditionalFormatting sqref="BL208">
    <cfRule type="cellIs" dxfId="6204" priority="774" operator="greaterThan">
      <formula>0.05</formula>
    </cfRule>
  </conditionalFormatting>
  <conditionalFormatting sqref="BL208">
    <cfRule type="containsText" dxfId="6203" priority="773" operator="containsText" text="ABP">
      <formula>NOT(ISERROR(SEARCH("ABP",BL208)))</formula>
    </cfRule>
  </conditionalFormatting>
  <conditionalFormatting sqref="BL236">
    <cfRule type="cellIs" dxfId="6202" priority="768" operator="greaterThan">
      <formula>0.05</formula>
    </cfRule>
  </conditionalFormatting>
  <conditionalFormatting sqref="BL236">
    <cfRule type="containsText" dxfId="6201" priority="767" operator="containsText" text="ABP">
      <formula>NOT(ISERROR(SEARCH("ABP",BL236)))</formula>
    </cfRule>
  </conditionalFormatting>
  <conditionalFormatting sqref="BL228">
    <cfRule type="cellIs" dxfId="6200" priority="762" operator="greaterThan">
      <formula>0.05</formula>
    </cfRule>
  </conditionalFormatting>
  <conditionalFormatting sqref="BL228">
    <cfRule type="containsText" dxfId="6199" priority="761" operator="containsText" text="ABP">
      <formula>NOT(ISERROR(SEARCH("ABP",BL228)))</formula>
    </cfRule>
  </conditionalFormatting>
  <conditionalFormatting sqref="BL232">
    <cfRule type="cellIs" dxfId="6198" priority="756" operator="greaterThan">
      <formula>0.05</formula>
    </cfRule>
  </conditionalFormatting>
  <conditionalFormatting sqref="BL232">
    <cfRule type="containsText" dxfId="6197" priority="755" operator="containsText" text="ABP">
      <formula>NOT(ISERROR(SEARCH("ABP",BL232)))</formula>
    </cfRule>
  </conditionalFormatting>
  <conditionalFormatting sqref="BQ22">
    <cfRule type="cellIs" dxfId="6196" priority="746" operator="greaterThan">
      <formula>0.05</formula>
    </cfRule>
  </conditionalFormatting>
  <conditionalFormatting sqref="BQ26">
    <cfRule type="cellIs" dxfId="6195" priority="745" operator="greaterThan">
      <formula>0.05</formula>
    </cfRule>
  </conditionalFormatting>
  <conditionalFormatting sqref="BQ30">
    <cfRule type="cellIs" dxfId="6194" priority="744" operator="greaterThan">
      <formula>0.05</formula>
    </cfRule>
  </conditionalFormatting>
  <conditionalFormatting sqref="BQ34">
    <cfRule type="cellIs" dxfId="6193" priority="743" operator="greaterThan">
      <formula>0.05</formula>
    </cfRule>
  </conditionalFormatting>
  <conditionalFormatting sqref="BQ38">
    <cfRule type="cellIs" dxfId="6192" priority="742" operator="greaterThan">
      <formula>0.05</formula>
    </cfRule>
  </conditionalFormatting>
  <conditionalFormatting sqref="BQ18">
    <cfRule type="cellIs" dxfId="6191" priority="741" operator="greaterThan">
      <formula>0.05</formula>
    </cfRule>
  </conditionalFormatting>
  <conditionalFormatting sqref="BQ129 BQ125 BQ121 BQ117 BQ113 BQ109 BQ101 BQ97 BQ93 BQ89 BQ85 BQ81 BQ77 BQ70 BQ66 BQ62 BQ58 BQ54 BQ50 BQ46 BQ42 BQ105">
    <cfRule type="cellIs" dxfId="6190" priority="740" operator="greaterThan">
      <formula>0.05</formula>
    </cfRule>
  </conditionalFormatting>
  <conditionalFormatting sqref="BQ18">
    <cfRule type="cellIs" dxfId="6189" priority="739" operator="between">
      <formula>0.5</formula>
      <formula>100</formula>
    </cfRule>
  </conditionalFormatting>
  <conditionalFormatting sqref="BQ34 BQ26 BQ22 BQ129 BQ125 BQ121 BQ117 BQ113 BQ109 BQ101 BQ97 BQ93 BQ89 BQ85 BQ81 BQ77 BQ70 BQ66 BQ62 BQ58 BQ54 BQ50 BQ46 BQ42 BQ38 BQ30 BQ105">
    <cfRule type="containsText" dxfId="6188" priority="738" operator="containsText" text="ABP">
      <formula>NOT(ISERROR(SEARCH("ABP",BQ22)))</formula>
    </cfRule>
  </conditionalFormatting>
  <conditionalFormatting sqref="BQ18">
    <cfRule type="containsText" dxfId="6187" priority="737" operator="containsText" text="ABP">
      <formula>NOT(ISERROR(SEARCH("ABP",BQ18)))</formula>
    </cfRule>
  </conditionalFormatting>
  <conditionalFormatting sqref="BQ216 BQ212 BQ184 BQ180 BQ176 BQ172 BQ168 BQ164 BQ160 BQ156 BQ152 BQ148 BQ144 BQ140 BQ136">
    <cfRule type="cellIs" dxfId="6186" priority="732" operator="greaterThan">
      <formula>0.05</formula>
    </cfRule>
  </conditionalFormatting>
  <conditionalFormatting sqref="BQ216 BQ212 BQ184 BQ180 BQ176 BQ172 BQ168 BQ164 BQ160 BQ156 BQ152 BQ148 BQ144 BQ140 BQ136">
    <cfRule type="containsText" dxfId="6185" priority="731" operator="containsText" text="ABP">
      <formula>NOT(ISERROR(SEARCH("ABP",BQ136)))</formula>
    </cfRule>
  </conditionalFormatting>
  <conditionalFormatting sqref="BQ188">
    <cfRule type="cellIs" dxfId="6184" priority="566" operator="greaterThan">
      <formula>0.05</formula>
    </cfRule>
  </conditionalFormatting>
  <conditionalFormatting sqref="BQ188">
    <cfRule type="containsText" dxfId="6183" priority="565" operator="containsText" text="ABP">
      <formula>NOT(ISERROR(SEARCH("ABP",BQ188)))</formula>
    </cfRule>
  </conditionalFormatting>
  <conditionalFormatting sqref="BQ192">
    <cfRule type="cellIs" dxfId="6182" priority="564" operator="greaterThan">
      <formula>0.05</formula>
    </cfRule>
  </conditionalFormatting>
  <conditionalFormatting sqref="BQ192">
    <cfRule type="containsText" dxfId="6181" priority="563" operator="containsText" text="ABP">
      <formula>NOT(ISERROR(SEARCH("ABP",BQ192)))</formula>
    </cfRule>
  </conditionalFormatting>
  <conditionalFormatting sqref="BQ196">
    <cfRule type="cellIs" dxfId="6180" priority="562" operator="greaterThan">
      <formula>0.05</formula>
    </cfRule>
  </conditionalFormatting>
  <conditionalFormatting sqref="BQ196">
    <cfRule type="containsText" dxfId="6179" priority="561" operator="containsText" text="ABP">
      <formula>NOT(ISERROR(SEARCH("ABP",BQ196)))</formula>
    </cfRule>
  </conditionalFormatting>
  <conditionalFormatting sqref="BQ200">
    <cfRule type="cellIs" dxfId="6178" priority="556" operator="greaterThan">
      <formula>0.05</formula>
    </cfRule>
  </conditionalFormatting>
  <conditionalFormatting sqref="BQ200">
    <cfRule type="containsText" dxfId="6177" priority="555" operator="containsText" text="ABP">
      <formula>NOT(ISERROR(SEARCH("ABP",BQ200)))</formula>
    </cfRule>
  </conditionalFormatting>
  <conditionalFormatting sqref="BQ204">
    <cfRule type="cellIs" dxfId="6176" priority="550" operator="greaterThan">
      <formula>0.05</formula>
    </cfRule>
  </conditionalFormatting>
  <conditionalFormatting sqref="BQ204">
    <cfRule type="containsText" dxfId="6175" priority="549" operator="containsText" text="ABP">
      <formula>NOT(ISERROR(SEARCH("ABP",BQ204)))</formula>
    </cfRule>
  </conditionalFormatting>
  <conditionalFormatting sqref="BQ208">
    <cfRule type="cellIs" dxfId="6174" priority="544" operator="greaterThan">
      <formula>0.05</formula>
    </cfRule>
  </conditionalFormatting>
  <conditionalFormatting sqref="BQ208">
    <cfRule type="containsText" dxfId="6173" priority="543" operator="containsText" text="ABP">
      <formula>NOT(ISERROR(SEARCH("ABP",BQ208)))</formula>
    </cfRule>
  </conditionalFormatting>
  <conditionalFormatting sqref="BQ236">
    <cfRule type="cellIs" dxfId="6172" priority="538" operator="greaterThan">
      <formula>0.05</formula>
    </cfRule>
  </conditionalFormatting>
  <conditionalFormatting sqref="BQ236">
    <cfRule type="containsText" dxfId="6171" priority="537" operator="containsText" text="ABP">
      <formula>NOT(ISERROR(SEARCH("ABP",BQ236)))</formula>
    </cfRule>
  </conditionalFormatting>
  <conditionalFormatting sqref="BQ228">
    <cfRule type="cellIs" dxfId="6170" priority="532" operator="greaterThan">
      <formula>0.05</formula>
    </cfRule>
  </conditionalFormatting>
  <conditionalFormatting sqref="BQ228">
    <cfRule type="containsText" dxfId="6169" priority="531" operator="containsText" text="ABP">
      <formula>NOT(ISERROR(SEARCH("ABP",BQ228)))</formula>
    </cfRule>
  </conditionalFormatting>
  <conditionalFormatting sqref="BQ232">
    <cfRule type="cellIs" dxfId="6168" priority="526" operator="greaterThan">
      <formula>0.05</formula>
    </cfRule>
  </conditionalFormatting>
  <conditionalFormatting sqref="BQ232">
    <cfRule type="containsText" dxfId="6167" priority="525" operator="containsText" text="ABP">
      <formula>NOT(ISERROR(SEARCH("ABP",BQ232)))</formula>
    </cfRule>
  </conditionalFormatting>
  <conditionalFormatting sqref="BR22:BS22">
    <cfRule type="cellIs" dxfId="6166" priority="436" operator="greaterThan">
      <formula>0.05</formula>
    </cfRule>
  </conditionalFormatting>
  <conditionalFormatting sqref="BR26:BS26">
    <cfRule type="cellIs" dxfId="6165" priority="435" operator="greaterThan">
      <formula>0.05</formula>
    </cfRule>
  </conditionalFormatting>
  <conditionalFormatting sqref="BR30:BS30">
    <cfRule type="cellIs" dxfId="6164" priority="434" operator="greaterThan">
      <formula>0.05</formula>
    </cfRule>
  </conditionalFormatting>
  <conditionalFormatting sqref="BR34:BS34">
    <cfRule type="cellIs" dxfId="6163" priority="433" operator="greaterThan">
      <formula>0.05</formula>
    </cfRule>
  </conditionalFormatting>
  <conditionalFormatting sqref="BR38:BS38">
    <cfRule type="cellIs" dxfId="6162" priority="432" operator="greaterThan">
      <formula>0.05</formula>
    </cfRule>
  </conditionalFormatting>
  <conditionalFormatting sqref="BR18:BS18">
    <cfRule type="cellIs" dxfId="6161" priority="431" operator="greaterThan">
      <formula>0.05</formula>
    </cfRule>
  </conditionalFormatting>
  <conditionalFormatting sqref="BR129:BS129 BR125:BS125 BR121:BS121 BR117:BS117 BR113:BS113 BR109:BS109 BR101:BS101 BR97:BS97 BR93:BS93 BR89:BS89 BR85:BS85 BR81:BS81 BR77:BS77 BR70:BS70 BR66:BS66 BR62:BS62 BR58:BS58 BR54:BS54 BR50:BS50 BR46:BS46 BR42:BS42 BR105:BS105">
    <cfRule type="cellIs" dxfId="6160" priority="430" operator="greaterThan">
      <formula>0.05</formula>
    </cfRule>
  </conditionalFormatting>
  <conditionalFormatting sqref="BR18:BS18">
    <cfRule type="cellIs" dxfId="6159" priority="429" operator="between">
      <formula>0.5</formula>
      <formula>100</formula>
    </cfRule>
  </conditionalFormatting>
  <conditionalFormatting sqref="BR34:BS34 BR26:BS26 BR22:BS22 BR129:BS129 BR125:BS125 BR121:BS121 BR117:BS117 BR113:BS113 BR109:BS109 BR101:BS101 BR97:BS97 BR93:BS93 BR89:BS89 BR85:BS85 BR81:BS81 BR77:BS77 BR70:BS70 BR66:BS66 BR62:BS62 BR58:BS58 BR54:BS54 BR50:BS50 BR46:BS46 BR42:BS42 BR38:BS38 BR30:BS30 BR105:BS105">
    <cfRule type="containsText" dxfId="6158" priority="428" operator="containsText" text="ABP">
      <formula>NOT(ISERROR(SEARCH("ABP",BR22)))</formula>
    </cfRule>
  </conditionalFormatting>
  <conditionalFormatting sqref="BR18:BS18">
    <cfRule type="containsText" dxfId="6157" priority="427" operator="containsText" text="ABP">
      <formula>NOT(ISERROR(SEARCH("ABP",BR18)))</formula>
    </cfRule>
  </conditionalFormatting>
  <conditionalFormatting sqref="BR216:BS216 BR212:BS212 BR184:BS184 BR180:BS180 BR176:BS176 BR172:BS172 BR168:BS168 BR164:BS164 BR160:BS160 BR156:BS156 BR152:BS152 BR148:BS148 BR144:BS144 BR140:BS140 BR136:BS136">
    <cfRule type="cellIs" dxfId="6156" priority="422" operator="greaterThan">
      <formula>0.05</formula>
    </cfRule>
  </conditionalFormatting>
  <conditionalFormatting sqref="BR216:BS216 BR212:BS212 BR184:BS184 BR180:BS180 BR176:BS176 BR172:BS172 BR168:BS168 BR164:BS164 BR160:BS160 BR156:BS156 BR152:BS152 BR148:BS148 BR144:BS144 BR140:BS140 BR136:BS136">
    <cfRule type="containsText" dxfId="6155" priority="421" operator="containsText" text="ABP">
      <formula>NOT(ISERROR(SEARCH("ABP",BR136)))</formula>
    </cfRule>
  </conditionalFormatting>
  <conditionalFormatting sqref="BR188:BS188">
    <cfRule type="cellIs" dxfId="6154" priority="340" operator="greaterThan">
      <formula>0.05</formula>
    </cfRule>
  </conditionalFormatting>
  <conditionalFormatting sqref="BR188:BS188">
    <cfRule type="containsText" dxfId="6153" priority="339" operator="containsText" text="ABP">
      <formula>NOT(ISERROR(SEARCH("ABP",BR188)))</formula>
    </cfRule>
  </conditionalFormatting>
  <conditionalFormatting sqref="BR192:BS192">
    <cfRule type="cellIs" dxfId="6152" priority="338" operator="greaterThan">
      <formula>0.05</formula>
    </cfRule>
  </conditionalFormatting>
  <conditionalFormatting sqref="BR192:BS192">
    <cfRule type="containsText" dxfId="6151" priority="337" operator="containsText" text="ABP">
      <formula>NOT(ISERROR(SEARCH("ABP",BR192)))</formula>
    </cfRule>
  </conditionalFormatting>
  <conditionalFormatting sqref="BR196:BS196">
    <cfRule type="cellIs" dxfId="6150" priority="336" operator="greaterThan">
      <formula>0.05</formula>
    </cfRule>
  </conditionalFormatting>
  <conditionalFormatting sqref="BR196:BS196">
    <cfRule type="containsText" dxfId="6149" priority="335" operator="containsText" text="ABP">
      <formula>NOT(ISERROR(SEARCH("ABP",BR196)))</formula>
    </cfRule>
  </conditionalFormatting>
  <conditionalFormatting sqref="BR200:BS200">
    <cfRule type="cellIs" dxfId="6148" priority="334" operator="greaterThan">
      <formula>0.05</formula>
    </cfRule>
  </conditionalFormatting>
  <conditionalFormatting sqref="BR200:BS200">
    <cfRule type="containsText" dxfId="6147" priority="333" operator="containsText" text="ABP">
      <formula>NOT(ISERROR(SEARCH("ABP",BR200)))</formula>
    </cfRule>
  </conditionalFormatting>
  <conditionalFormatting sqref="BR204:BS204">
    <cfRule type="cellIs" dxfId="6146" priority="332" operator="greaterThan">
      <formula>0.05</formula>
    </cfRule>
  </conditionalFormatting>
  <conditionalFormatting sqref="BR204:BS204">
    <cfRule type="containsText" dxfId="6145" priority="331" operator="containsText" text="ABP">
      <formula>NOT(ISERROR(SEARCH("ABP",BR204)))</formula>
    </cfRule>
  </conditionalFormatting>
  <conditionalFormatting sqref="BR208:BS208">
    <cfRule type="cellIs" dxfId="6144" priority="330" operator="greaterThan">
      <formula>0.05</formula>
    </cfRule>
  </conditionalFormatting>
  <conditionalFormatting sqref="BR208:BS208">
    <cfRule type="containsText" dxfId="6143" priority="329" operator="containsText" text="ABP">
      <formula>NOT(ISERROR(SEARCH("ABP",BR208)))</formula>
    </cfRule>
  </conditionalFormatting>
  <conditionalFormatting sqref="BR236:BS236">
    <cfRule type="cellIs" dxfId="6142" priority="328" operator="greaterThan">
      <formula>0.05</formula>
    </cfRule>
  </conditionalFormatting>
  <conditionalFormatting sqref="BR236:BS236">
    <cfRule type="containsText" dxfId="6141" priority="327" operator="containsText" text="ABP">
      <formula>NOT(ISERROR(SEARCH("ABP",BR236)))</formula>
    </cfRule>
  </conditionalFormatting>
  <conditionalFormatting sqref="BR228:BS228">
    <cfRule type="cellIs" dxfId="6140" priority="326" operator="greaterThan">
      <formula>0.05</formula>
    </cfRule>
  </conditionalFormatting>
  <conditionalFormatting sqref="BR228:BS228">
    <cfRule type="containsText" dxfId="6139" priority="325" operator="containsText" text="ABP">
      <formula>NOT(ISERROR(SEARCH("ABP",BR228)))</formula>
    </cfRule>
  </conditionalFormatting>
  <conditionalFormatting sqref="BR232:BS232">
    <cfRule type="cellIs" dxfId="6138" priority="324" operator="greaterThan">
      <formula>0.05</formula>
    </cfRule>
  </conditionalFormatting>
  <conditionalFormatting sqref="BR232:BS232">
    <cfRule type="containsText" dxfId="6137" priority="323" operator="containsText" text="ABP">
      <formula>NOT(ISERROR(SEARCH("ABP",BR232)))</formula>
    </cfRule>
  </conditionalFormatting>
  <conditionalFormatting sqref="BT22:BV22">
    <cfRule type="cellIs" dxfId="6136" priority="234" operator="greaterThan">
      <formula>0.05</formula>
    </cfRule>
  </conditionalFormatting>
  <conditionalFormatting sqref="BT26:BV26">
    <cfRule type="cellIs" dxfId="6135" priority="233" operator="greaterThan">
      <formula>0.05</formula>
    </cfRule>
  </conditionalFormatting>
  <conditionalFormatting sqref="BT30:BV30">
    <cfRule type="cellIs" dxfId="6134" priority="232" operator="greaterThan">
      <formula>0.05</formula>
    </cfRule>
  </conditionalFormatting>
  <conditionalFormatting sqref="BT34:BV34">
    <cfRule type="cellIs" dxfId="6133" priority="231" operator="greaterThan">
      <formula>0.05</formula>
    </cfRule>
  </conditionalFormatting>
  <conditionalFormatting sqref="BT38:BV38">
    <cfRule type="cellIs" dxfId="6132" priority="230" operator="greaterThan">
      <formula>0.05</formula>
    </cfRule>
  </conditionalFormatting>
  <conditionalFormatting sqref="BT18:BV18">
    <cfRule type="cellIs" dxfId="6131" priority="229" operator="greaterThan">
      <formula>0.05</formula>
    </cfRule>
  </conditionalFormatting>
  <conditionalFormatting sqref="BT129:BV129 BT125:BV125 BT121:BV121 BT117:BV117 BT113:BV113 BT109:BV109 BT101:BV101 BT97:BV97 BT93:BV93 BT89:BV89 BT85:BV85 BT81:BV81 BT77:BV77 BT70:BV70 BT66:BV66 BT62:BV62 BT58:BV58 BT54:BV54 BT50:BV50 BT46:BV46 BT42:BV42 BT105:BV105">
    <cfRule type="cellIs" dxfId="6130" priority="228" operator="greaterThan">
      <formula>0.05</formula>
    </cfRule>
  </conditionalFormatting>
  <conditionalFormatting sqref="BT18:BV18">
    <cfRule type="cellIs" dxfId="6129" priority="227" operator="between">
      <formula>0.5</formula>
      <formula>100</formula>
    </cfRule>
  </conditionalFormatting>
  <conditionalFormatting sqref="BT34:BV34 BT26:BV26 BT22:BV22 BT129:BV129 BT125:BV125 BT121:BV121 BT117:BV117 BT113:BV113 BT109:BV109 BT101:BV101 BT97:BV97 BT93:BV93 BT89:BV89 BT85:BV85 BT81:BV81 BT77:BV77 BT70:BV70 BT66:BV66 BT62:BV62 BT58:BV58 BT54:BV54 BT50:BV50 BT46:BV46 BT42:BV42 BT38:BV38 BT30:BV30 BT105:BV105">
    <cfRule type="containsText" dxfId="6128" priority="226" operator="containsText" text="ABP">
      <formula>NOT(ISERROR(SEARCH("ABP",BT22)))</formula>
    </cfRule>
  </conditionalFormatting>
  <conditionalFormatting sqref="BT18:BV18">
    <cfRule type="containsText" dxfId="6127" priority="225" operator="containsText" text="ABP">
      <formula>NOT(ISERROR(SEARCH("ABP",BT18)))</formula>
    </cfRule>
  </conditionalFormatting>
  <conditionalFormatting sqref="BT216:BV216 BT212:BV212 BT184:BV184 BT180:BV180 BT176:BV176 BT172:BV172 BT168:BV168 BT164:BV164 BT160:BV160 BT156:BV156 BT152:BV152 BT148:BV148 BT144:BV144 BT140:BV140 BT136:BV136">
    <cfRule type="cellIs" dxfId="6126" priority="220" operator="greaterThan">
      <formula>0.05</formula>
    </cfRule>
  </conditionalFormatting>
  <conditionalFormatting sqref="BT216:BV216 BT212:BV212 BT184:BV184 BT180:BV180 BT176:BV176 BT172:BV172 BT168:BV168 BT164:BV164 BT160:BV160 BT156:BV156 BT152:BV152 BT148:BV148 BT144:BV144 BT140:BV140 BT136:BV136">
    <cfRule type="containsText" dxfId="6125" priority="219" operator="containsText" text="ABP">
      <formula>NOT(ISERROR(SEARCH("ABP",BT136)))</formula>
    </cfRule>
  </conditionalFormatting>
  <conditionalFormatting sqref="BT188:BV188">
    <cfRule type="cellIs" dxfId="6124" priority="138" operator="greaterThan">
      <formula>0.05</formula>
    </cfRule>
  </conditionalFormatting>
  <conditionalFormatting sqref="BT188:BV188">
    <cfRule type="containsText" dxfId="6123" priority="137" operator="containsText" text="ABP">
      <formula>NOT(ISERROR(SEARCH("ABP",BT188)))</formula>
    </cfRule>
  </conditionalFormatting>
  <conditionalFormatting sqref="BT192:BV192">
    <cfRule type="cellIs" dxfId="6122" priority="136" operator="greaterThan">
      <formula>0.05</formula>
    </cfRule>
  </conditionalFormatting>
  <conditionalFormatting sqref="BT192:BV192">
    <cfRule type="containsText" dxfId="6121" priority="135" operator="containsText" text="ABP">
      <formula>NOT(ISERROR(SEARCH("ABP",BT192)))</formula>
    </cfRule>
  </conditionalFormatting>
  <conditionalFormatting sqref="BT196:BV196">
    <cfRule type="cellIs" dxfId="6120" priority="134" operator="greaterThan">
      <formula>0.05</formula>
    </cfRule>
  </conditionalFormatting>
  <conditionalFormatting sqref="BT196:BV196">
    <cfRule type="containsText" dxfId="6119" priority="133" operator="containsText" text="ABP">
      <formula>NOT(ISERROR(SEARCH("ABP",BT196)))</formula>
    </cfRule>
  </conditionalFormatting>
  <conditionalFormatting sqref="BT200:BV200">
    <cfRule type="cellIs" dxfId="6118" priority="132" operator="greaterThan">
      <formula>0.05</formula>
    </cfRule>
  </conditionalFormatting>
  <conditionalFormatting sqref="BT200:BV200">
    <cfRule type="containsText" dxfId="6117" priority="131" operator="containsText" text="ABP">
      <formula>NOT(ISERROR(SEARCH("ABP",BT200)))</formula>
    </cfRule>
  </conditionalFormatting>
  <conditionalFormatting sqref="BT204:BV204">
    <cfRule type="cellIs" dxfId="6116" priority="130" operator="greaterThan">
      <formula>0.05</formula>
    </cfRule>
  </conditionalFormatting>
  <conditionalFormatting sqref="BT204:BV204">
    <cfRule type="containsText" dxfId="6115" priority="129" operator="containsText" text="ABP">
      <formula>NOT(ISERROR(SEARCH("ABP",BT204)))</formula>
    </cfRule>
  </conditionalFormatting>
  <conditionalFormatting sqref="BT208:BV208">
    <cfRule type="cellIs" dxfId="6114" priority="128" operator="greaterThan">
      <formula>0.05</formula>
    </cfRule>
  </conditionalFormatting>
  <conditionalFormatting sqref="BT208:BV208">
    <cfRule type="containsText" dxfId="6113" priority="127" operator="containsText" text="ABP">
      <formula>NOT(ISERROR(SEARCH("ABP",BT208)))</formula>
    </cfRule>
  </conditionalFormatting>
  <conditionalFormatting sqref="BT236:BV236">
    <cfRule type="cellIs" dxfId="6112" priority="126" operator="greaterThan">
      <formula>0.05</formula>
    </cfRule>
  </conditionalFormatting>
  <conditionalFormatting sqref="BT236:BV236">
    <cfRule type="containsText" dxfId="6111" priority="125" operator="containsText" text="ABP">
      <formula>NOT(ISERROR(SEARCH("ABP",BT236)))</formula>
    </cfRule>
  </conditionalFormatting>
  <conditionalFormatting sqref="BT228:BV228">
    <cfRule type="cellIs" dxfId="6110" priority="124" operator="greaterThan">
      <formula>0.05</formula>
    </cfRule>
  </conditionalFormatting>
  <conditionalFormatting sqref="BT228:BV228">
    <cfRule type="containsText" dxfId="6109" priority="123" operator="containsText" text="ABP">
      <formula>NOT(ISERROR(SEARCH("ABP",BT228)))</formula>
    </cfRule>
  </conditionalFormatting>
  <conditionalFormatting sqref="BT232:BV232">
    <cfRule type="cellIs" dxfId="6108" priority="122" operator="greaterThan">
      <formula>0.05</formula>
    </cfRule>
  </conditionalFormatting>
  <conditionalFormatting sqref="BT232:BV232">
    <cfRule type="containsText" dxfId="6107" priority="121" operator="containsText" text="ABP">
      <formula>NOT(ISERROR(SEARCH("ABP",BT232)))</formula>
    </cfRule>
  </conditionalFormatting>
  <conditionalFormatting sqref="Q222:Q225">
    <cfRule type="cellIs" dxfId="6106" priority="118" operator="between">
      <formula>1</formula>
      <formula>700</formula>
    </cfRule>
  </conditionalFormatting>
  <conditionalFormatting sqref="R222:R225">
    <cfRule type="cellIs" dxfId="6105" priority="117" operator="between">
      <formula>0.05</formula>
      <formula>100</formula>
    </cfRule>
  </conditionalFormatting>
  <conditionalFormatting sqref="AM224:AW224 BX224:CK224">
    <cfRule type="cellIs" dxfId="6104" priority="116" operator="greaterThan">
      <formula>0.05</formula>
    </cfRule>
  </conditionalFormatting>
  <conditionalFormatting sqref="K223:P223">
    <cfRule type="cellIs" dxfId="6103" priority="115" operator="between">
      <formula>1</formula>
      <formula>700</formula>
    </cfRule>
  </conditionalFormatting>
  <conditionalFormatting sqref="AF224:AJ224">
    <cfRule type="cellIs" dxfId="6102" priority="114" operator="greaterThan">
      <formula>0.05</formula>
    </cfRule>
  </conditionalFormatting>
  <conditionalFormatting sqref="U223">
    <cfRule type="cellIs" dxfId="6101" priority="113" operator="between">
      <formula>0.05</formula>
      <formula>700</formula>
    </cfRule>
  </conditionalFormatting>
  <conditionalFormatting sqref="U224">
    <cfRule type="cellIs" dxfId="6100" priority="112" operator="equal">
      <formula>1</formula>
    </cfRule>
  </conditionalFormatting>
  <conditionalFormatting sqref="T223:T224 T225:U225 V223:V225 T222:V222">
    <cfRule type="cellIs" dxfId="6099" priority="111" operator="equal">
      <formula>1</formula>
    </cfRule>
  </conditionalFormatting>
  <conditionalFormatting sqref="I224">
    <cfRule type="cellIs" dxfId="6098" priority="110" operator="between">
      <formula>0.05</formula>
      <formula>100</formula>
    </cfRule>
  </conditionalFormatting>
  <conditionalFormatting sqref="K224:O224">
    <cfRule type="cellIs" dxfId="6097" priority="109" operator="between">
      <formula>0.05</formula>
      <formula>100</formula>
    </cfRule>
  </conditionalFormatting>
  <conditionalFormatting sqref="AF224">
    <cfRule type="containsText" dxfId="6096" priority="108" operator="containsText" text="ABP">
      <formula>NOT(ISERROR(SEARCH("ABP",AF224)))</formula>
    </cfRule>
  </conditionalFormatting>
  <conditionalFormatting sqref="AG224:AI224">
    <cfRule type="containsText" dxfId="6095" priority="107" operator="containsText" text="ABP">
      <formula>NOT(ISERROR(SEARCH("ABP",AG224)))</formula>
    </cfRule>
  </conditionalFormatting>
  <conditionalFormatting sqref="AJ224">
    <cfRule type="containsText" dxfId="6094" priority="106" operator="containsText" text="ABP">
      <formula>NOT(ISERROR(SEARCH("ABP",AJ224)))</formula>
    </cfRule>
  </conditionalFormatting>
  <conditionalFormatting sqref="AL224">
    <cfRule type="containsText" dxfId="6093" priority="105" operator="containsText" text="ABP">
      <formula>NOT(ISERROR(SEARCH("ABP",AL224)))</formula>
    </cfRule>
  </conditionalFormatting>
  <conditionalFormatting sqref="AM224:AW224 BX224:CJ224">
    <cfRule type="containsText" dxfId="6092" priority="104" operator="containsText" text="ABP">
      <formula>NOT(ISERROR(SEARCH("ABP",AM224)))</formula>
    </cfRule>
  </conditionalFormatting>
  <conditionalFormatting sqref="CK224">
    <cfRule type="containsText" dxfId="6091" priority="103" operator="containsText" text="ABP">
      <formula>NOT(ISERROR(SEARCH("ABP",CK224)))</formula>
    </cfRule>
  </conditionalFormatting>
  <conditionalFormatting sqref="AL223:CK223">
    <cfRule type="containsText" dxfId="6090" priority="99" operator="containsText" text="Score">
      <formula>NOT(ISERROR(SEARCH("Score",AL223)))</formula>
    </cfRule>
    <cfRule type="cellIs" dxfId="6089" priority="100" operator="greaterThan">
      <formula>$O$223</formula>
    </cfRule>
    <cfRule type="cellIs" dxfId="6088" priority="101" operator="equal">
      <formula>$O$223</formula>
    </cfRule>
    <cfRule type="cellIs" dxfId="6087" priority="102" operator="lessThan">
      <formula>$O$223</formula>
    </cfRule>
  </conditionalFormatting>
  <conditionalFormatting sqref="AX224:AY224 BG224 BW224">
    <cfRule type="cellIs" dxfId="6086" priority="96" operator="greaterThan">
      <formula>0.05</formula>
    </cfRule>
  </conditionalFormatting>
  <conditionalFormatting sqref="AX224:AY224 BG224 BW224">
    <cfRule type="containsText" dxfId="6085" priority="95" operator="containsText" text="ABP">
      <formula>NOT(ISERROR(SEARCH("ABP",AX224)))</formula>
    </cfRule>
  </conditionalFormatting>
  <conditionalFormatting sqref="AZ224:BA224">
    <cfRule type="cellIs" dxfId="6084" priority="94" operator="greaterThan">
      <formula>0.05</formula>
    </cfRule>
  </conditionalFormatting>
  <conditionalFormatting sqref="AZ224:BA224">
    <cfRule type="containsText" dxfId="6083" priority="93" operator="containsText" text="ABP">
      <formula>NOT(ISERROR(SEARCH("ABP",AZ224)))</formula>
    </cfRule>
  </conditionalFormatting>
  <conditionalFormatting sqref="BB224:BD224 BF224">
    <cfRule type="cellIs" dxfId="6082" priority="92" operator="greaterThan">
      <formula>0.05</formula>
    </cfRule>
  </conditionalFormatting>
  <conditionalFormatting sqref="BB224:BD224 BF224">
    <cfRule type="containsText" dxfId="6081" priority="91" operator="containsText" text="ABP">
      <formula>NOT(ISERROR(SEARCH("ABP",BB224)))</formula>
    </cfRule>
  </conditionalFormatting>
  <conditionalFormatting sqref="BH224:BI224 BP224">
    <cfRule type="cellIs" dxfId="6080" priority="90" operator="greaterThan">
      <formula>0.05</formula>
    </cfRule>
  </conditionalFormatting>
  <conditionalFormatting sqref="BH224:BI224 BP224">
    <cfRule type="containsText" dxfId="6079" priority="89" operator="containsText" text="ABP">
      <formula>NOT(ISERROR(SEARCH("ABP",BH224)))</formula>
    </cfRule>
  </conditionalFormatting>
  <conditionalFormatting sqref="BJ224:BK224 BM224">
    <cfRule type="cellIs" dxfId="6078" priority="88" operator="greaterThan">
      <formula>0.05</formula>
    </cfRule>
  </conditionalFormatting>
  <conditionalFormatting sqref="BJ224:BK224 BM224">
    <cfRule type="containsText" dxfId="6077" priority="87" operator="containsText" text="ABP">
      <formula>NOT(ISERROR(SEARCH("ABP",BJ224)))</formula>
    </cfRule>
  </conditionalFormatting>
  <conditionalFormatting sqref="BN224:BO224">
    <cfRule type="cellIs" dxfId="6076" priority="86" operator="greaterThan">
      <formula>0.05</formula>
    </cfRule>
  </conditionalFormatting>
  <conditionalFormatting sqref="BN224:BO224">
    <cfRule type="containsText" dxfId="6075" priority="85" operator="containsText" text="ABP">
      <formula>NOT(ISERROR(SEARCH("ABP",BN224)))</formula>
    </cfRule>
  </conditionalFormatting>
  <conditionalFormatting sqref="Q218:Q221">
    <cfRule type="cellIs" dxfId="6074" priority="84" operator="between">
      <formula>1</formula>
      <formula>700</formula>
    </cfRule>
  </conditionalFormatting>
  <conditionalFormatting sqref="R218:R220">
    <cfRule type="cellIs" dxfId="6073" priority="83" operator="between">
      <formula>0.05</formula>
      <formula>100</formula>
    </cfRule>
  </conditionalFormatting>
  <conditionalFormatting sqref="AM220:AW220 BX220:CK220">
    <cfRule type="cellIs" dxfId="6072" priority="82" operator="greaterThan">
      <formula>0.05</formula>
    </cfRule>
  </conditionalFormatting>
  <conditionalFormatting sqref="K219:P219">
    <cfRule type="cellIs" dxfId="6071" priority="81" operator="between">
      <formula>1</formula>
      <formula>700</formula>
    </cfRule>
  </conditionalFormatting>
  <conditionalFormatting sqref="AF220:AJ220">
    <cfRule type="cellIs" dxfId="6070" priority="80" operator="greaterThan">
      <formula>0.05</formula>
    </cfRule>
  </conditionalFormatting>
  <conditionalFormatting sqref="U219">
    <cfRule type="cellIs" dxfId="6069" priority="79" operator="between">
      <formula>0.05</formula>
      <formula>700</formula>
    </cfRule>
  </conditionalFormatting>
  <conditionalFormatting sqref="U220">
    <cfRule type="cellIs" dxfId="6068" priority="78" operator="equal">
      <formula>1</formula>
    </cfRule>
  </conditionalFormatting>
  <conditionalFormatting sqref="T219:T220 T221:U221 V219:V221 T218:V218">
    <cfRule type="cellIs" dxfId="6067" priority="77" operator="equal">
      <formula>1</formula>
    </cfRule>
  </conditionalFormatting>
  <conditionalFormatting sqref="I220">
    <cfRule type="cellIs" dxfId="6066" priority="76" operator="between">
      <formula>0.05</formula>
      <formula>100</formula>
    </cfRule>
  </conditionalFormatting>
  <conditionalFormatting sqref="K220:O220">
    <cfRule type="cellIs" dxfId="6065" priority="75" operator="between">
      <formula>0.05</formula>
      <formula>100</formula>
    </cfRule>
  </conditionalFormatting>
  <conditionalFormatting sqref="AF220">
    <cfRule type="containsText" dxfId="6064" priority="74" operator="containsText" text="ABP">
      <formula>NOT(ISERROR(SEARCH("ABP",AF220)))</formula>
    </cfRule>
  </conditionalFormatting>
  <conditionalFormatting sqref="AG220:AI220">
    <cfRule type="containsText" dxfId="6063" priority="73" operator="containsText" text="ABP">
      <formula>NOT(ISERROR(SEARCH("ABP",AG220)))</formula>
    </cfRule>
  </conditionalFormatting>
  <conditionalFormatting sqref="AJ220">
    <cfRule type="containsText" dxfId="6062" priority="72" operator="containsText" text="ABP">
      <formula>NOT(ISERROR(SEARCH("ABP",AJ220)))</formula>
    </cfRule>
  </conditionalFormatting>
  <conditionalFormatting sqref="AL220">
    <cfRule type="containsText" dxfId="6061" priority="71" operator="containsText" text="ABP">
      <formula>NOT(ISERROR(SEARCH("ABP",AL220)))</formula>
    </cfRule>
  </conditionalFormatting>
  <conditionalFormatting sqref="AM220:AW220 BX220:CJ220">
    <cfRule type="containsText" dxfId="6060" priority="70" operator="containsText" text="ABP">
      <formula>NOT(ISERROR(SEARCH("ABP",AM220)))</formula>
    </cfRule>
  </conditionalFormatting>
  <conditionalFormatting sqref="CK220">
    <cfRule type="containsText" dxfId="6059" priority="69" operator="containsText" text="ABP">
      <formula>NOT(ISERROR(SEARCH("ABP",CK220)))</formula>
    </cfRule>
  </conditionalFormatting>
  <conditionalFormatting sqref="AL219:CK219">
    <cfRule type="containsText" dxfId="6058" priority="65" operator="containsText" text="Score">
      <formula>NOT(ISERROR(SEARCH("Score",AL219)))</formula>
    </cfRule>
    <cfRule type="cellIs" dxfId="6057" priority="66" operator="greaterThan">
      <formula>$O$219</formula>
    </cfRule>
    <cfRule type="cellIs" dxfId="6056" priority="67" operator="equal">
      <formula>$O$219</formula>
    </cfRule>
    <cfRule type="cellIs" dxfId="6055" priority="68" operator="lessThan">
      <formula>$O$219</formula>
    </cfRule>
  </conditionalFormatting>
  <conditionalFormatting sqref="AX220:AY220 BG220 BW220">
    <cfRule type="cellIs" dxfId="6054" priority="62" operator="greaterThan">
      <formula>0.05</formula>
    </cfRule>
  </conditionalFormatting>
  <conditionalFormatting sqref="AX220:AY220 BG220 BW220">
    <cfRule type="containsText" dxfId="6053" priority="61" operator="containsText" text="ABP">
      <formula>NOT(ISERROR(SEARCH("ABP",AX220)))</formula>
    </cfRule>
  </conditionalFormatting>
  <conditionalFormatting sqref="AZ220:BA220">
    <cfRule type="cellIs" dxfId="6052" priority="60" operator="greaterThan">
      <formula>0.05</formula>
    </cfRule>
  </conditionalFormatting>
  <conditionalFormatting sqref="AZ220:BA220">
    <cfRule type="containsText" dxfId="6051" priority="59" operator="containsText" text="ABP">
      <formula>NOT(ISERROR(SEARCH("ABP",AZ220)))</formula>
    </cfRule>
  </conditionalFormatting>
  <conditionalFormatting sqref="BB220:BD220 BF220">
    <cfRule type="cellIs" dxfId="6050" priority="58" operator="greaterThan">
      <formula>0.05</formula>
    </cfRule>
  </conditionalFormatting>
  <conditionalFormatting sqref="BB220:BD220 BF220">
    <cfRule type="containsText" dxfId="6049" priority="57" operator="containsText" text="ABP">
      <formula>NOT(ISERROR(SEARCH("ABP",BB220)))</formula>
    </cfRule>
  </conditionalFormatting>
  <conditionalFormatting sqref="BH220:BI220 BP220">
    <cfRule type="cellIs" dxfId="6048" priority="56" operator="greaterThan">
      <formula>0.05</formula>
    </cfRule>
  </conditionalFormatting>
  <conditionalFormatting sqref="BH220:BI220 BP220">
    <cfRule type="containsText" dxfId="6047" priority="55" operator="containsText" text="ABP">
      <formula>NOT(ISERROR(SEARCH("ABP",BH220)))</formula>
    </cfRule>
  </conditionalFormatting>
  <conditionalFormatting sqref="BJ220:BK220 BM220">
    <cfRule type="cellIs" dxfId="6046" priority="54" operator="greaterThan">
      <formula>0.05</formula>
    </cfRule>
  </conditionalFormatting>
  <conditionalFormatting sqref="BJ220:BK220 BM220">
    <cfRule type="containsText" dxfId="6045" priority="53" operator="containsText" text="ABP">
      <formula>NOT(ISERROR(SEARCH("ABP",BJ220)))</formula>
    </cfRule>
  </conditionalFormatting>
  <conditionalFormatting sqref="BN220:BO220">
    <cfRule type="cellIs" dxfId="6044" priority="52" operator="greaterThan">
      <formula>0.05</formula>
    </cfRule>
  </conditionalFormatting>
  <conditionalFormatting sqref="BN220:BO220">
    <cfRule type="containsText" dxfId="6043" priority="51" operator="containsText" text="ABP">
      <formula>NOT(ISERROR(SEARCH("ABP",BN220)))</formula>
    </cfRule>
  </conditionalFormatting>
  <conditionalFormatting sqref="BL224">
    <cfRule type="cellIs" dxfId="6042" priority="50" operator="greaterThan">
      <formula>0.05</formula>
    </cfRule>
  </conditionalFormatting>
  <conditionalFormatting sqref="BL224">
    <cfRule type="containsText" dxfId="6041" priority="49" operator="containsText" text="ABP">
      <formula>NOT(ISERROR(SEARCH("ABP",BL224)))</formula>
    </cfRule>
  </conditionalFormatting>
  <conditionalFormatting sqref="BL220">
    <cfRule type="cellIs" dxfId="6040" priority="48" operator="greaterThan">
      <formula>0.05</formula>
    </cfRule>
  </conditionalFormatting>
  <conditionalFormatting sqref="BL220">
    <cfRule type="containsText" dxfId="6039" priority="47" operator="containsText" text="ABP">
      <formula>NOT(ISERROR(SEARCH("ABP",BL220)))</formula>
    </cfRule>
  </conditionalFormatting>
  <conditionalFormatting sqref="BQ224">
    <cfRule type="cellIs" dxfId="6038" priority="46" operator="greaterThan">
      <formula>0.05</formula>
    </cfRule>
  </conditionalFormatting>
  <conditionalFormatting sqref="BQ224">
    <cfRule type="containsText" dxfId="6037" priority="45" operator="containsText" text="ABP">
      <formula>NOT(ISERROR(SEARCH("ABP",BQ224)))</formula>
    </cfRule>
  </conditionalFormatting>
  <conditionalFormatting sqref="BQ220">
    <cfRule type="cellIs" dxfId="6036" priority="44" operator="greaterThan">
      <formula>0.05</formula>
    </cfRule>
  </conditionalFormatting>
  <conditionalFormatting sqref="BQ220">
    <cfRule type="containsText" dxfId="6035" priority="43" operator="containsText" text="ABP">
      <formula>NOT(ISERROR(SEARCH("ABP",BQ220)))</formula>
    </cfRule>
  </conditionalFormatting>
  <conditionalFormatting sqref="BR224:BS224">
    <cfRule type="cellIs" dxfId="6034" priority="42" operator="greaterThan">
      <formula>0.05</formula>
    </cfRule>
  </conditionalFormatting>
  <conditionalFormatting sqref="BR224:BS224">
    <cfRule type="containsText" dxfId="6033" priority="41" operator="containsText" text="ABP">
      <formula>NOT(ISERROR(SEARCH("ABP",BR224)))</formula>
    </cfRule>
  </conditionalFormatting>
  <conditionalFormatting sqref="BR220:BS220">
    <cfRule type="cellIs" dxfId="6032" priority="40" operator="greaterThan">
      <formula>0.05</formula>
    </cfRule>
  </conditionalFormatting>
  <conditionalFormatting sqref="BR220:BS220">
    <cfRule type="containsText" dxfId="6031" priority="39" operator="containsText" text="ABP">
      <formula>NOT(ISERROR(SEARCH("ABP",BR220)))</formula>
    </cfRule>
  </conditionalFormatting>
  <conditionalFormatting sqref="BT224:BV224">
    <cfRule type="cellIs" dxfId="6030" priority="38" operator="greaterThan">
      <formula>0.05</formula>
    </cfRule>
  </conditionalFormatting>
  <conditionalFormatting sqref="BT224:BV224">
    <cfRule type="containsText" dxfId="6029" priority="37" operator="containsText" text="ABP">
      <formula>NOT(ISERROR(SEARCH("ABP",BT224)))</formula>
    </cfRule>
  </conditionalFormatting>
  <conditionalFormatting sqref="BT220:BV220">
    <cfRule type="cellIs" dxfId="6028" priority="36" operator="greaterThan">
      <formula>0.05</formula>
    </cfRule>
  </conditionalFormatting>
  <conditionalFormatting sqref="BT220:BV220">
    <cfRule type="containsText" dxfId="6027" priority="35" operator="containsText" text="ABP">
      <formula>NOT(ISERROR(SEARCH("ABP",BT220)))</formula>
    </cfRule>
  </conditionalFormatting>
  <conditionalFormatting sqref="BE22">
    <cfRule type="cellIs" dxfId="6026" priority="34" operator="greaterThan">
      <formula>0.05</formula>
    </cfRule>
  </conditionalFormatting>
  <conditionalFormatting sqref="BE26">
    <cfRule type="cellIs" dxfId="6025" priority="33" operator="greaterThan">
      <formula>0.05</formula>
    </cfRule>
  </conditionalFormatting>
  <conditionalFormatting sqref="BE30">
    <cfRule type="cellIs" dxfId="6024" priority="32" operator="greaterThan">
      <formula>0.05</formula>
    </cfRule>
  </conditionalFormatting>
  <conditionalFormatting sqref="BE34">
    <cfRule type="cellIs" dxfId="6023" priority="31" operator="greaterThan">
      <formula>0.05</formula>
    </cfRule>
  </conditionalFormatting>
  <conditionalFormatting sqref="BE38">
    <cfRule type="cellIs" dxfId="6022" priority="30" operator="greaterThan">
      <formula>0.05</formula>
    </cfRule>
  </conditionalFormatting>
  <conditionalFormatting sqref="BE18">
    <cfRule type="cellIs" dxfId="6021" priority="29" operator="greaterThan">
      <formula>0.05</formula>
    </cfRule>
  </conditionalFormatting>
  <conditionalFormatting sqref="BE105 BE42 BE46 BE50 BE54 BE58 BE62 BE66 BE70 BE77 BE81 BE85 BE89 BE93 BE97 BE101 BE109 BE113 BE117 BE121 BE125 BE129">
    <cfRule type="cellIs" dxfId="6020" priority="28" operator="greaterThan">
      <formula>0.05</formula>
    </cfRule>
  </conditionalFormatting>
  <conditionalFormatting sqref="BE18">
    <cfRule type="cellIs" dxfId="6019" priority="27" operator="between">
      <formula>0.5</formula>
      <formula>100</formula>
    </cfRule>
  </conditionalFormatting>
  <conditionalFormatting sqref="BE105 BE30 BE38 BE42 BE46 BE50 BE54 BE58 BE62 BE66 BE70 BE77 BE81 BE85 BE89 BE93 BE97 BE101 BE109 BE113 BE117 BE121 BE125 BE129 BE22 BE26 BE34">
    <cfRule type="containsText" dxfId="6018" priority="26" operator="containsText" text="ABP">
      <formula>NOT(ISERROR(SEARCH("ABP",BE22)))</formula>
    </cfRule>
  </conditionalFormatting>
  <conditionalFormatting sqref="BE18">
    <cfRule type="containsText" dxfId="6017" priority="25" operator="containsText" text="ABP">
      <formula>NOT(ISERROR(SEARCH("ABP",BE18)))</formula>
    </cfRule>
  </conditionalFormatting>
  <conditionalFormatting sqref="BE136 BE140 BE144 BE148 BE152 BE156 BE160 BE164 BE168 BE172 BE176 BE180 BE184 BE212 BE216">
    <cfRule type="cellIs" dxfId="6016" priority="24" operator="greaterThan">
      <formula>0.05</formula>
    </cfRule>
  </conditionalFormatting>
  <conditionalFormatting sqref="BE136 BE140 BE144 BE148 BE152 BE156 BE160 BE164 BE168 BE172 BE176 BE180 BE184 BE212 BE216">
    <cfRule type="containsText" dxfId="6015" priority="23" operator="containsText" text="ABP">
      <formula>NOT(ISERROR(SEARCH("ABP",BE136)))</formula>
    </cfRule>
  </conditionalFormatting>
  <conditionalFormatting sqref="BE188">
    <cfRule type="cellIs" dxfId="6014" priority="22" operator="greaterThan">
      <formula>0.05</formula>
    </cfRule>
  </conditionalFormatting>
  <conditionalFormatting sqref="BE188">
    <cfRule type="containsText" dxfId="6013" priority="21" operator="containsText" text="ABP">
      <formula>NOT(ISERROR(SEARCH("ABP",BE188)))</formula>
    </cfRule>
  </conditionalFormatting>
  <conditionalFormatting sqref="BE192">
    <cfRule type="cellIs" dxfId="6012" priority="20" operator="greaterThan">
      <formula>0.05</formula>
    </cfRule>
  </conditionalFormatting>
  <conditionalFormatting sqref="BE192">
    <cfRule type="containsText" dxfId="6011" priority="19" operator="containsText" text="ABP">
      <formula>NOT(ISERROR(SEARCH("ABP",BE192)))</formula>
    </cfRule>
  </conditionalFormatting>
  <conditionalFormatting sqref="BE196">
    <cfRule type="cellIs" dxfId="6010" priority="18" operator="greaterThan">
      <formula>0.05</formula>
    </cfRule>
  </conditionalFormatting>
  <conditionalFormatting sqref="BE196">
    <cfRule type="containsText" dxfId="6009" priority="17" operator="containsText" text="ABP">
      <formula>NOT(ISERROR(SEARCH("ABP",BE196)))</formula>
    </cfRule>
  </conditionalFormatting>
  <conditionalFormatting sqref="BE200">
    <cfRule type="cellIs" dxfId="6008" priority="16" operator="greaterThan">
      <formula>0.05</formula>
    </cfRule>
  </conditionalFormatting>
  <conditionalFormatting sqref="BE200">
    <cfRule type="containsText" dxfId="6007" priority="15" operator="containsText" text="ABP">
      <formula>NOT(ISERROR(SEARCH("ABP",BE200)))</formula>
    </cfRule>
  </conditionalFormatting>
  <conditionalFormatting sqref="BE204">
    <cfRule type="cellIs" dxfId="6006" priority="14" operator="greaterThan">
      <formula>0.05</formula>
    </cfRule>
  </conditionalFormatting>
  <conditionalFormatting sqref="BE204">
    <cfRule type="containsText" dxfId="6005" priority="13" operator="containsText" text="ABP">
      <formula>NOT(ISERROR(SEARCH("ABP",BE204)))</formula>
    </cfRule>
  </conditionalFormatting>
  <conditionalFormatting sqref="BE208">
    <cfRule type="cellIs" dxfId="6004" priority="12" operator="greaterThan">
      <formula>0.05</formula>
    </cfRule>
  </conditionalFormatting>
  <conditionalFormatting sqref="BE208">
    <cfRule type="containsText" dxfId="6003" priority="11" operator="containsText" text="ABP">
      <formula>NOT(ISERROR(SEARCH("ABP",BE208)))</formula>
    </cfRule>
  </conditionalFormatting>
  <conditionalFormatting sqref="BE236">
    <cfRule type="cellIs" dxfId="6002" priority="10" operator="greaterThan">
      <formula>0.05</formula>
    </cfRule>
  </conditionalFormatting>
  <conditionalFormatting sqref="BE236">
    <cfRule type="containsText" dxfId="6001" priority="9" operator="containsText" text="ABP">
      <formula>NOT(ISERROR(SEARCH("ABP",BE236)))</formula>
    </cfRule>
  </conditionalFormatting>
  <conditionalFormatting sqref="BE228">
    <cfRule type="cellIs" dxfId="6000" priority="8" operator="greaterThan">
      <formula>0.05</formula>
    </cfRule>
  </conditionalFormatting>
  <conditionalFormatting sqref="BE228">
    <cfRule type="containsText" dxfId="5999" priority="7" operator="containsText" text="ABP">
      <formula>NOT(ISERROR(SEARCH("ABP",BE228)))</formula>
    </cfRule>
  </conditionalFormatting>
  <conditionalFormatting sqref="BE232">
    <cfRule type="cellIs" dxfId="5998" priority="6" operator="greaterThan">
      <formula>0.05</formula>
    </cfRule>
  </conditionalFormatting>
  <conditionalFormatting sqref="BE232">
    <cfRule type="containsText" dxfId="5997" priority="5" operator="containsText" text="ABP">
      <formula>NOT(ISERROR(SEARCH("ABP",BE232)))</formula>
    </cfRule>
  </conditionalFormatting>
  <conditionalFormatting sqref="BE224">
    <cfRule type="cellIs" dxfId="5996" priority="4" operator="greaterThan">
      <formula>0.05</formula>
    </cfRule>
  </conditionalFormatting>
  <conditionalFormatting sqref="BE224">
    <cfRule type="containsText" dxfId="5995" priority="3" operator="containsText" text="ABP">
      <formula>NOT(ISERROR(SEARCH("ABP",BE224)))</formula>
    </cfRule>
  </conditionalFormatting>
  <conditionalFormatting sqref="BE220">
    <cfRule type="cellIs" dxfId="5994" priority="2" operator="greaterThan">
      <formula>0.05</formula>
    </cfRule>
  </conditionalFormatting>
  <conditionalFormatting sqref="BE220">
    <cfRule type="containsText" dxfId="5993" priority="1" operator="containsText" text="ABP">
      <formula>NOT(ISERROR(SEARCH("ABP",BE220)))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56" t="s">
        <v>61</v>
      </c>
      <c r="C2" s="357"/>
      <c r="D2" s="357"/>
      <c r="E2" s="357"/>
      <c r="F2" s="357"/>
      <c r="G2" s="357"/>
      <c r="H2" s="357"/>
      <c r="I2" s="357"/>
      <c r="J2" s="357"/>
      <c r="K2" s="357"/>
      <c r="L2" s="357"/>
      <c r="M2" s="357"/>
      <c r="N2" s="357"/>
      <c r="O2" s="357"/>
      <c r="P2" s="357"/>
      <c r="Q2" s="357"/>
      <c r="R2" s="357"/>
      <c r="S2" s="357"/>
      <c r="T2" s="357"/>
      <c r="U2" s="358"/>
    </row>
    <row r="3" spans="2:21" ht="19" thickBot="1" x14ac:dyDescent="0.4">
      <c r="B3" s="359" t="s">
        <v>91</v>
      </c>
      <c r="C3" s="360"/>
      <c r="D3" s="360"/>
      <c r="E3" s="360"/>
      <c r="F3" s="360"/>
      <c r="G3" s="360"/>
      <c r="H3" s="360"/>
      <c r="I3" s="360"/>
      <c r="J3" s="360"/>
      <c r="K3" s="360"/>
      <c r="L3" s="360"/>
      <c r="M3" s="360"/>
      <c r="N3" s="360"/>
      <c r="O3" s="360"/>
      <c r="P3" s="360"/>
      <c r="Q3" s="360"/>
      <c r="R3" s="360"/>
      <c r="S3" s="360"/>
      <c r="T3" s="360"/>
      <c r="U3" s="361"/>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62" t="s">
        <v>62</v>
      </c>
      <c r="F5" s="363"/>
      <c r="G5" s="363"/>
      <c r="H5" s="363"/>
      <c r="I5" s="363"/>
      <c r="J5" s="364"/>
      <c r="K5" s="37"/>
      <c r="L5" s="365" t="s">
        <v>63</v>
      </c>
      <c r="M5" s="366"/>
      <c r="N5" s="366"/>
      <c r="O5" s="366"/>
      <c r="P5" s="366"/>
      <c r="Q5" s="366"/>
      <c r="R5" s="366"/>
      <c r="S5" s="367"/>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55" t="s">
        <v>89</v>
      </c>
      <c r="E18" s="355"/>
      <c r="F18" s="355"/>
      <c r="G18" s="355"/>
      <c r="H18" s="355"/>
      <c r="I18" s="355"/>
      <c r="J18" s="355"/>
      <c r="K18" s="355"/>
      <c r="L18" s="355"/>
      <c r="M18" s="355"/>
      <c r="N18" s="355"/>
      <c r="O18" s="355"/>
      <c r="P18" s="355"/>
      <c r="Q18" s="355"/>
    </row>
    <row r="19" spans="4:17" ht="15.5" x14ac:dyDescent="0.35">
      <c r="D19" s="355" t="s">
        <v>90</v>
      </c>
      <c r="E19" s="355"/>
      <c r="F19" s="355"/>
      <c r="G19" s="355"/>
      <c r="H19" s="355"/>
      <c r="I19" s="355"/>
      <c r="J19" s="355"/>
      <c r="K19" s="355"/>
      <c r="L19" s="355"/>
      <c r="M19" s="355"/>
      <c r="N19" s="355"/>
      <c r="O19" s="355"/>
      <c r="P19" s="355"/>
      <c r="Q19" s="355"/>
    </row>
    <row r="20" spans="4:17" ht="15.5" x14ac:dyDescent="0.35">
      <c r="D20" s="368" t="s">
        <v>85</v>
      </c>
      <c r="E20" s="368"/>
      <c r="F20" s="368"/>
      <c r="G20" s="368"/>
      <c r="H20" s="368"/>
      <c r="I20" s="368"/>
      <c r="J20" s="368"/>
      <c r="K20" s="368"/>
      <c r="L20" s="368"/>
      <c r="M20" s="368"/>
      <c r="N20" s="368"/>
      <c r="O20" s="368"/>
      <c r="P20" s="368"/>
      <c r="Q20" s="368"/>
    </row>
    <row r="21" spans="4:17" ht="15.5" x14ac:dyDescent="0.35">
      <c r="D21" s="355" t="s">
        <v>86</v>
      </c>
      <c r="E21" s="355"/>
      <c r="F21" s="355"/>
      <c r="G21" s="355"/>
      <c r="H21" s="355"/>
      <c r="I21" s="355"/>
      <c r="J21" s="355"/>
      <c r="K21" s="355"/>
      <c r="L21" s="355"/>
      <c r="M21" s="355"/>
      <c r="N21" s="355"/>
      <c r="O21" s="355"/>
      <c r="P21" s="355"/>
      <c r="Q21" s="355"/>
    </row>
    <row r="22" spans="4:17" ht="15.5" x14ac:dyDescent="0.35">
      <c r="D22" s="355" t="s">
        <v>87</v>
      </c>
      <c r="E22" s="355"/>
      <c r="F22" s="355"/>
      <c r="G22" s="355"/>
      <c r="H22" s="355"/>
      <c r="I22" s="355"/>
      <c r="J22" s="355"/>
      <c r="K22" s="355"/>
      <c r="L22" s="355"/>
      <c r="M22" s="355"/>
      <c r="N22" s="355"/>
      <c r="O22" s="355"/>
      <c r="P22" s="355"/>
      <c r="Q22" s="355"/>
    </row>
    <row r="23" spans="4:17" ht="15.5" x14ac:dyDescent="0.35">
      <c r="D23" s="355" t="s">
        <v>88</v>
      </c>
      <c r="E23" s="355"/>
      <c r="F23" s="355"/>
      <c r="G23" s="355"/>
      <c r="H23" s="355"/>
      <c r="I23" s="355"/>
      <c r="J23" s="355"/>
      <c r="K23" s="355"/>
      <c r="L23" s="355"/>
      <c r="M23" s="355"/>
      <c r="N23" s="355"/>
      <c r="O23" s="355"/>
      <c r="P23" s="355"/>
      <c r="Q23" s="355"/>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69" t="str">
        <f>'Ranking for Publication'!A2</f>
        <v>Dec. 8, 2023</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153</v>
      </c>
    </row>
    <row r="13" spans="1:22" ht="16" customHeight="1" x14ac:dyDescent="0.45">
      <c r="A13" s="10"/>
      <c r="B13" s="167" t="s">
        <v>151</v>
      </c>
    </row>
    <row r="14" spans="1:22" ht="18.5" x14ac:dyDescent="0.45">
      <c r="A14" s="10"/>
    </row>
    <row r="15" spans="1:22" ht="18.5" x14ac:dyDescent="0.45">
      <c r="C15" s="181"/>
      <c r="D15" s="375" t="s">
        <v>59</v>
      </c>
      <c r="E15" s="375"/>
      <c r="F15" s="375"/>
      <c r="G15" s="375"/>
      <c r="H15" s="375"/>
      <c r="K15" s="169"/>
      <c r="L15" s="375" t="s">
        <v>99</v>
      </c>
      <c r="M15" s="375"/>
      <c r="N15" s="375"/>
      <c r="O15" s="375"/>
      <c r="P15" s="375"/>
      <c r="R15" s="163"/>
      <c r="S15" s="163"/>
      <c r="T15" s="164"/>
      <c r="U15" s="164"/>
    </row>
    <row r="16" spans="1:22" ht="15.5" x14ac:dyDescent="0.35">
      <c r="D16" s="371" t="s">
        <v>117</v>
      </c>
      <c r="E16" s="372"/>
      <c r="F16" s="177"/>
      <c r="G16" s="376"/>
      <c r="H16" s="377"/>
      <c r="K16" s="175"/>
      <c r="L16" s="371" t="s">
        <v>118</v>
      </c>
      <c r="M16" s="372"/>
      <c r="N16" s="178"/>
      <c r="O16" s="173"/>
      <c r="P16" s="174"/>
      <c r="R16" s="165"/>
      <c r="S16" s="166"/>
      <c r="T16" s="164"/>
      <c r="U16" s="164"/>
    </row>
    <row r="17" spans="2:21" ht="15.5" x14ac:dyDescent="0.35">
      <c r="D17" s="373" t="s">
        <v>119</v>
      </c>
      <c r="E17" s="374"/>
      <c r="F17" s="246"/>
      <c r="G17" s="378"/>
      <c r="H17" s="379"/>
      <c r="K17" s="175"/>
      <c r="L17" s="373" t="s">
        <v>120</v>
      </c>
      <c r="M17" s="374"/>
      <c r="N17" s="247"/>
      <c r="O17" s="248"/>
      <c r="P17" s="249"/>
      <c r="R17" s="165"/>
      <c r="S17" s="166"/>
      <c r="T17" s="164"/>
      <c r="U17" s="164"/>
    </row>
    <row r="18" spans="2:21" ht="15.5" x14ac:dyDescent="0.35">
      <c r="D18" s="369" t="s">
        <v>150</v>
      </c>
      <c r="E18" s="370"/>
      <c r="F18" s="370"/>
      <c r="G18" s="380"/>
      <c r="H18" s="381"/>
      <c r="K18" s="175"/>
      <c r="L18" s="369" t="s">
        <v>150</v>
      </c>
      <c r="M18" s="370"/>
      <c r="N18" s="370"/>
      <c r="O18" s="180"/>
      <c r="P18" s="176"/>
      <c r="R18" s="165"/>
      <c r="S18" s="166"/>
      <c r="T18" s="164"/>
      <c r="U18" s="164"/>
    </row>
    <row r="19" spans="2:21" ht="15.5" x14ac:dyDescent="0.35">
      <c r="D19" s="250" t="s">
        <v>147</v>
      </c>
      <c r="E19" s="251"/>
      <c r="F19" s="251"/>
      <c r="G19" s="252"/>
      <c r="H19" s="253"/>
      <c r="I19" t="s">
        <v>178</v>
      </c>
      <c r="K19" s="175"/>
      <c r="L19" s="250" t="s">
        <v>147</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338">
        <f>'MAR Data'!G29</f>
        <v>5</v>
      </c>
      <c r="F22" s="261">
        <f>'MAR Data'!Q29</f>
        <v>631.79999999999995</v>
      </c>
      <c r="G22" s="259" t="str">
        <f>'MAR Data'!R29</f>
        <v/>
      </c>
      <c r="H22" s="238">
        <f>'MAR Data'!U29</f>
        <v>631.79999999999995</v>
      </c>
      <c r="J22">
        <v>1</v>
      </c>
      <c r="L22" s="237" t="str">
        <f>'WAR Data'!X21</f>
        <v>Ali Weisz</v>
      </c>
      <c r="M22" s="257">
        <f>'WAR Data'!G21</f>
        <v>5</v>
      </c>
      <c r="N22" s="261">
        <f>'WAR Data'!Q21</f>
        <v>632.14</v>
      </c>
      <c r="O22" s="259">
        <f>'WAR Data'!R21</f>
        <v>2</v>
      </c>
      <c r="P22" s="238">
        <f>'WAR Data'!U21</f>
        <v>634.14</v>
      </c>
      <c r="Q22" s="276" t="s">
        <v>145</v>
      </c>
      <c r="R22" s="165"/>
      <c r="S22" s="166"/>
      <c r="T22" s="164"/>
      <c r="U22" s="164"/>
    </row>
    <row r="23" spans="2:21" ht="16" thickBot="1" x14ac:dyDescent="0.4">
      <c r="B23" s="1">
        <v>2</v>
      </c>
      <c r="D23" s="237" t="str">
        <f>'MAR Data'!X33</f>
        <v>Rylan Kissell</v>
      </c>
      <c r="E23" s="338">
        <f>'MAR Data'!G33</f>
        <v>5</v>
      </c>
      <c r="F23" s="261">
        <f>'MAR Data'!Q33</f>
        <v>630.55999999999995</v>
      </c>
      <c r="G23" s="259" t="str">
        <f>'MAR Data'!R33</f>
        <v/>
      </c>
      <c r="H23" s="238">
        <f>'MAR Data'!U33</f>
        <v>630.55999999999995</v>
      </c>
      <c r="J23">
        <v>2</v>
      </c>
      <c r="L23" s="237" t="str">
        <f>'WAR Data'!X17</f>
        <v>Mary Tucker</v>
      </c>
      <c r="M23" s="257">
        <f>'WAR Data'!G17</f>
        <v>5</v>
      </c>
      <c r="N23" s="261">
        <f>'WAR Data'!Q17</f>
        <v>632.98</v>
      </c>
      <c r="O23" s="259" t="str">
        <f>'WAR Data'!R17</f>
        <v/>
      </c>
      <c r="P23" s="238">
        <f>'WAR Data'!U17</f>
        <v>632.98</v>
      </c>
      <c r="Q23" s="276" t="s">
        <v>145</v>
      </c>
      <c r="R23" s="165"/>
      <c r="S23" s="166"/>
      <c r="T23" s="164"/>
      <c r="U23" s="164"/>
    </row>
    <row r="24" spans="2:21" ht="16" thickBot="1" x14ac:dyDescent="0.4">
      <c r="B24" s="1">
        <v>3</v>
      </c>
      <c r="D24" s="278" t="str">
        <f>'MAR Data'!X57</f>
        <v>Peter Fiori</v>
      </c>
      <c r="E24" s="330">
        <f>'MAR Data'!G57</f>
        <v>5</v>
      </c>
      <c r="F24" s="294">
        <f>'MAR Data'!Q57</f>
        <v>628.58000000000004</v>
      </c>
      <c r="G24" s="295" t="str">
        <f>'MAR Data'!R57</f>
        <v/>
      </c>
      <c r="H24" s="296">
        <f>'MAR Data'!U57</f>
        <v>628.58000000000004</v>
      </c>
      <c r="J24">
        <v>3</v>
      </c>
      <c r="L24" s="237" t="str">
        <f>'WAR Data'!X25</f>
        <v>Sagen Maddalena</v>
      </c>
      <c r="M24" s="257">
        <f>'WAR Data'!G25</f>
        <v>5</v>
      </c>
      <c r="N24" s="261">
        <f>'WAR Data'!Q25</f>
        <v>632.41999999999996</v>
      </c>
      <c r="O24" s="259" t="str">
        <f>'WAR Data'!R25</f>
        <v/>
      </c>
      <c r="P24" s="238">
        <f>'WAR Data'!U25</f>
        <v>632.41999999999996</v>
      </c>
      <c r="R24" s="165"/>
      <c r="S24" s="166"/>
    </row>
    <row r="25" spans="2:21" ht="16" thickBot="1" x14ac:dyDescent="0.4">
      <c r="B25" s="1">
        <v>4</v>
      </c>
      <c r="D25" s="237" t="str">
        <f>'MAR Data'!X25</f>
        <v>Tim Sherry</v>
      </c>
      <c r="E25" s="338">
        <f>'MAR Data'!G25</f>
        <v>5</v>
      </c>
      <c r="F25" s="261">
        <f>'MAR Data'!Q25</f>
        <v>628.43999999999994</v>
      </c>
      <c r="G25" s="259" t="str">
        <f>'MAR Data'!R25</f>
        <v/>
      </c>
      <c r="H25" s="238">
        <f>'MAR Data'!U25</f>
        <v>628.43999999999994</v>
      </c>
      <c r="J25">
        <v>4</v>
      </c>
      <c r="L25" s="237" t="str">
        <f>'WAR Data'!X29</f>
        <v>Sarah Beard</v>
      </c>
      <c r="M25" s="257">
        <f>'WAR Data'!G29</f>
        <v>5</v>
      </c>
      <c r="N25" s="261">
        <f>'WAR Data'!Q29</f>
        <v>629.02</v>
      </c>
      <c r="O25" s="259" t="str">
        <f>'WAR Data'!R29</f>
        <v/>
      </c>
      <c r="P25" s="238">
        <f>'WAR Data'!U29</f>
        <v>629.02</v>
      </c>
      <c r="R25" s="165"/>
      <c r="S25" s="166"/>
    </row>
    <row r="26" spans="2:21" ht="16" thickBot="1" x14ac:dyDescent="0.4">
      <c r="B26" s="1">
        <v>5</v>
      </c>
      <c r="D26" s="237" t="str">
        <f>'MAR Data'!X37</f>
        <v>Brandon Muske</v>
      </c>
      <c r="E26" s="338">
        <f>'MAR Data'!G37</f>
        <v>5</v>
      </c>
      <c r="F26" s="261">
        <f>'MAR Data'!Q37</f>
        <v>628.41999999999996</v>
      </c>
      <c r="G26" s="259" t="str">
        <f>'MAR Data'!R37</f>
        <v/>
      </c>
      <c r="H26" s="238">
        <f>'MAR Data'!U37</f>
        <v>628.41999999999996</v>
      </c>
      <c r="J26">
        <v>5</v>
      </c>
      <c r="L26" s="237" t="str">
        <f>'WAR Data'!X49</f>
        <v>Molly McGhin</v>
      </c>
      <c r="M26" s="257">
        <f>'WAR Data'!G49</f>
        <v>5</v>
      </c>
      <c r="N26" s="261">
        <f>'WAR Data'!Q49</f>
        <v>628.62000000000012</v>
      </c>
      <c r="O26" s="259" t="str">
        <f>'WAR Data'!R49</f>
        <v/>
      </c>
      <c r="P26" s="238">
        <f>'WAR Data'!U49</f>
        <v>628.62000000000012</v>
      </c>
      <c r="R26" s="165"/>
      <c r="S26" s="166"/>
    </row>
    <row r="27" spans="2:21" ht="16" thickBot="1" x14ac:dyDescent="0.4">
      <c r="B27" s="1">
        <v>6</v>
      </c>
      <c r="D27" s="237" t="str">
        <f>'MAR Data'!X21</f>
        <v>Lucas Kozeniesky</v>
      </c>
      <c r="E27" s="338">
        <f>'MAR Data'!G21</f>
        <v>5</v>
      </c>
      <c r="F27" s="261">
        <f>'MAR Data'!Q21</f>
        <v>628.22</v>
      </c>
      <c r="G27" s="259" t="str">
        <f>'MAR Data'!R21</f>
        <v/>
      </c>
      <c r="H27" s="238">
        <f>'MAR Data'!U21</f>
        <v>628.22</v>
      </c>
      <c r="I27" s="276" t="s">
        <v>145</v>
      </c>
      <c r="J27">
        <v>6</v>
      </c>
      <c r="L27" s="237" t="str">
        <f>'WAR Data'!X61</f>
        <v>Peninah D'Souza</v>
      </c>
      <c r="M27" s="257">
        <f>'WAR Data'!G61</f>
        <v>5</v>
      </c>
      <c r="N27" s="261">
        <f>'WAR Data'!Q61</f>
        <v>628.26</v>
      </c>
      <c r="O27" s="259" t="str">
        <f>'WAR Data'!R61</f>
        <v/>
      </c>
      <c r="P27" s="238">
        <f>'WAR Data'!U61</f>
        <v>628.26</v>
      </c>
      <c r="R27" s="165"/>
      <c r="S27" s="166"/>
    </row>
    <row r="28" spans="2:21" ht="16" thickBot="1" x14ac:dyDescent="0.4">
      <c r="B28" s="1">
        <v>7</v>
      </c>
      <c r="D28" s="278" t="str">
        <f>'MAR Data'!X84</f>
        <v>Gavin Barnick</v>
      </c>
      <c r="E28" s="330">
        <f>'MAR Data'!G84</f>
        <v>5</v>
      </c>
      <c r="F28" s="294">
        <f>'MAR Data'!Q84</f>
        <v>627.56000000000006</v>
      </c>
      <c r="G28" s="295" t="str">
        <f>'MAR Data'!R84</f>
        <v/>
      </c>
      <c r="H28" s="296">
        <f>'MAR Data'!U84</f>
        <v>627.56000000000006</v>
      </c>
      <c r="J28">
        <v>7</v>
      </c>
      <c r="L28" s="237" t="str">
        <f>'WAR Data'!X57</f>
        <v>Jeanne Haverhill</v>
      </c>
      <c r="M28" s="257">
        <f>'WAR Data'!G57</f>
        <v>5</v>
      </c>
      <c r="N28" s="261">
        <f>'WAR Data'!Q57</f>
        <v>628.16000000000008</v>
      </c>
      <c r="O28" s="259" t="str">
        <f>'WAR Data'!R57</f>
        <v/>
      </c>
      <c r="P28" s="238">
        <f>'WAR Data'!U57</f>
        <v>628.16000000000008</v>
      </c>
      <c r="R28" s="165"/>
      <c r="S28" s="166"/>
    </row>
    <row r="29" spans="2:21" ht="16" thickBot="1" x14ac:dyDescent="0.4">
      <c r="B29" s="1">
        <v>8</v>
      </c>
      <c r="D29" s="278" t="str">
        <f>'MAR Data'!X100</f>
        <v>Jared Eddy</v>
      </c>
      <c r="E29" s="330">
        <f>'MAR Data'!G100</f>
        <v>5</v>
      </c>
      <c r="F29" s="294">
        <f>'MAR Data'!Q100</f>
        <v>627.24</v>
      </c>
      <c r="G29" s="295" t="str">
        <f>'MAR Data'!R100</f>
        <v/>
      </c>
      <c r="H29" s="296">
        <f>'MAR Data'!U100</f>
        <v>627.24</v>
      </c>
      <c r="J29">
        <v>8</v>
      </c>
      <c r="L29" s="237" t="str">
        <f>'WAR Data'!X33</f>
        <v>Ginny Thrasher</v>
      </c>
      <c r="M29" s="257">
        <f>'WAR Data'!G33</f>
        <v>5</v>
      </c>
      <c r="N29" s="261">
        <f>'WAR Data'!Q33</f>
        <v>627.9</v>
      </c>
      <c r="O29" s="259" t="str">
        <f>'WAR Data'!R33</f>
        <v/>
      </c>
      <c r="P29" s="238">
        <f>'WAR Data'!U33</f>
        <v>627.9</v>
      </c>
      <c r="R29" s="165"/>
      <c r="S29" s="166"/>
    </row>
    <row r="30" spans="2:21" ht="15" thickBot="1" x14ac:dyDescent="0.4">
      <c r="B30" s="1">
        <v>9</v>
      </c>
      <c r="D30" s="239" t="str">
        <f>'MAR Data'!X41</f>
        <v>Patrick Sunderman</v>
      </c>
      <c r="E30" s="339">
        <f>'MAR Data'!G41</f>
        <v>5</v>
      </c>
      <c r="F30" s="265">
        <f>'MAR Data'!Q41</f>
        <v>626.52</v>
      </c>
      <c r="G30" s="266" t="str">
        <f>'MAR Data'!R41</f>
        <v/>
      </c>
      <c r="H30" s="240">
        <f>'MAR Data'!U41</f>
        <v>626.52</v>
      </c>
      <c r="J30">
        <v>9</v>
      </c>
      <c r="L30" s="278" t="str">
        <f>'WAR Data'!X112</f>
        <v>Cecelia Ossi</v>
      </c>
      <c r="M30" s="293">
        <f>'WAR Data'!G112</f>
        <v>5</v>
      </c>
      <c r="N30" s="294">
        <f>'WAR Data'!Q112</f>
        <v>627.6</v>
      </c>
      <c r="O30" s="295" t="str">
        <f>'WAR Data'!R112</f>
        <v/>
      </c>
      <c r="P30" s="296">
        <f>'WAR Data'!U112</f>
        <v>627.6</v>
      </c>
    </row>
    <row r="31" spans="2:21" ht="15" thickBot="1" x14ac:dyDescent="0.4">
      <c r="B31" s="1">
        <v>10</v>
      </c>
      <c r="D31" s="185" t="str">
        <f>'MAR Data'!X76</f>
        <v>Braden Peiser</v>
      </c>
      <c r="E31" s="340">
        <f>'MAR Data'!G76</f>
        <v>5</v>
      </c>
      <c r="F31" s="262">
        <f>'MAR Data'!Q76</f>
        <v>625.41999999999996</v>
      </c>
      <c r="G31" s="260" t="str">
        <f>'MAR Data'!R76</f>
        <v/>
      </c>
      <c r="H31" s="186">
        <f>'MAR Data'!U76</f>
        <v>625.41999999999996</v>
      </c>
      <c r="J31">
        <v>10</v>
      </c>
      <c r="L31" s="239" t="str">
        <f>'WAR Data'!X41</f>
        <v>Katie Zaun</v>
      </c>
      <c r="M31" s="275">
        <f>'WAR Data'!G41</f>
        <v>5</v>
      </c>
      <c r="N31" s="265">
        <f>'WAR Data'!Q41</f>
        <v>627.24</v>
      </c>
      <c r="O31" s="266" t="str">
        <f>'WAR Data'!R41</f>
        <v/>
      </c>
      <c r="P31" s="240">
        <f>'WAR Data'!U41</f>
        <v>627.24</v>
      </c>
    </row>
    <row r="32" spans="2:21" ht="15" thickBot="1" x14ac:dyDescent="0.4">
      <c r="B32" s="1">
        <v>11</v>
      </c>
      <c r="D32" s="185" t="str">
        <f>'MAR Data'!X45</f>
        <v>Levi Clark</v>
      </c>
      <c r="E32" s="340">
        <f>'MAR Data'!G45</f>
        <v>5</v>
      </c>
      <c r="F32" s="262">
        <f>'MAR Data'!Q45</f>
        <v>625.16</v>
      </c>
      <c r="G32" s="260" t="str">
        <f>'MAR Data'!R45</f>
        <v/>
      </c>
      <c r="H32" s="186">
        <f>'MAR Data'!U45</f>
        <v>625.16</v>
      </c>
      <c r="J32">
        <v>11</v>
      </c>
      <c r="L32" s="280" t="str">
        <f>'WAR Data'!X155</f>
        <v>Rachael Charles</v>
      </c>
      <c r="M32" s="298">
        <f>'WAR Data'!G155</f>
        <v>5</v>
      </c>
      <c r="N32" s="299">
        <f>'WAR Data'!Q155</f>
        <v>626.96</v>
      </c>
      <c r="O32" s="300" t="str">
        <f>'WAR Data'!R155</f>
        <v/>
      </c>
      <c r="P32" s="301">
        <f>'WAR Data'!U155</f>
        <v>626.96</v>
      </c>
    </row>
    <row r="33" spans="2:16" ht="15" thickBot="1" x14ac:dyDescent="0.4">
      <c r="B33" s="1">
        <v>12</v>
      </c>
      <c r="D33" s="284" t="str">
        <f>'MAR Data'!X96</f>
        <v>Richard Clark</v>
      </c>
      <c r="E33" s="304">
        <f>'MAR Data'!G96</f>
        <v>5</v>
      </c>
      <c r="F33" s="287">
        <f>'MAR Data'!Q96</f>
        <v>624.74</v>
      </c>
      <c r="G33" s="288" t="str">
        <f>'MAR Data'!R96</f>
        <v/>
      </c>
      <c r="H33" s="289">
        <f>'MAR Data'!U96</f>
        <v>624.74</v>
      </c>
      <c r="J33">
        <v>12</v>
      </c>
      <c r="L33" s="239" t="str">
        <f>'WAR Data'!X45</f>
        <v>Stephanie Allan</v>
      </c>
      <c r="M33" s="275">
        <f>'WAR Data'!G45</f>
        <v>5</v>
      </c>
      <c r="N33" s="265">
        <f>'WAR Data'!Q45</f>
        <v>626.86</v>
      </c>
      <c r="O33" s="266" t="str">
        <f>'WAR Data'!R45</f>
        <v/>
      </c>
      <c r="P33" s="240">
        <f>'WAR Data'!U45</f>
        <v>626.86</v>
      </c>
    </row>
    <row r="34" spans="2:16" ht="15" thickBot="1" x14ac:dyDescent="0.4">
      <c r="B34" s="1">
        <v>13</v>
      </c>
      <c r="D34" s="185" t="str">
        <f>'MAR Data'!X49</f>
        <v>Scott Rockett</v>
      </c>
      <c r="E34" s="340">
        <f>'MAR Data'!G49</f>
        <v>5</v>
      </c>
      <c r="F34" s="262">
        <f>'MAR Data'!Q49</f>
        <v>624.66000000000008</v>
      </c>
      <c r="G34" s="260" t="str">
        <f>'MAR Data'!R49</f>
        <v/>
      </c>
      <c r="H34" s="186">
        <f>'MAR Data'!U49</f>
        <v>624.66000000000008</v>
      </c>
      <c r="J34">
        <v>13</v>
      </c>
      <c r="L34" s="280" t="str">
        <f>'WAR Data'!X143</f>
        <v>Gracie Dinh</v>
      </c>
      <c r="M34" s="298">
        <f>'WAR Data'!G143</f>
        <v>5</v>
      </c>
      <c r="N34" s="299">
        <f>'WAR Data'!Q143</f>
        <v>626.43999999999994</v>
      </c>
      <c r="O34" s="300" t="str">
        <f>'WAR Data'!R143</f>
        <v/>
      </c>
      <c r="P34" s="301">
        <f>'WAR Data'!U143</f>
        <v>626.43999999999994</v>
      </c>
    </row>
    <row r="35" spans="2:16" ht="15" thickBot="1" x14ac:dyDescent="0.4">
      <c r="B35" s="1">
        <v>14</v>
      </c>
      <c r="D35" s="284" t="str">
        <f>'MAR Data'!X80</f>
        <v>Gavin Perkowski</v>
      </c>
      <c r="E35" s="304">
        <f>'MAR Data'!G80</f>
        <v>5</v>
      </c>
      <c r="F35" s="287">
        <f>'MAR Data'!Q80</f>
        <v>624.5200000000001</v>
      </c>
      <c r="G35" s="288" t="str">
        <f>'MAR Data'!R80</f>
        <v/>
      </c>
      <c r="H35" s="289">
        <f>'MAR Data'!U80</f>
        <v>624.5200000000001</v>
      </c>
      <c r="J35">
        <v>14</v>
      </c>
      <c r="L35" s="280" t="str">
        <f>'WAR Data'!X73</f>
        <v>Addy Burrow</v>
      </c>
      <c r="M35" s="298">
        <f>'WAR Data'!G73</f>
        <v>5</v>
      </c>
      <c r="N35" s="299">
        <f>'WAR Data'!Q73</f>
        <v>626</v>
      </c>
      <c r="O35" s="300" t="str">
        <f>'WAR Data'!R73</f>
        <v/>
      </c>
      <c r="P35" s="301">
        <f>'WAR Data'!U73</f>
        <v>626</v>
      </c>
    </row>
    <row r="36" spans="2:16" ht="15" thickBot="1" x14ac:dyDescent="0.4">
      <c r="B36" s="1">
        <v>15</v>
      </c>
      <c r="D36" s="284" t="str">
        <f>'MAR Data'!X104</f>
        <v>Griffin Lake</v>
      </c>
      <c r="E36" s="304">
        <f>'MAR Data'!G104</f>
        <v>5</v>
      </c>
      <c r="F36" s="287">
        <f>'MAR Data'!Q104</f>
        <v>624.36</v>
      </c>
      <c r="G36" s="288" t="str">
        <f>'MAR Data'!R104</f>
        <v/>
      </c>
      <c r="H36" s="289">
        <f>'MAR Data'!U104</f>
        <v>624.36</v>
      </c>
      <c r="J36">
        <v>15</v>
      </c>
      <c r="L36" s="239" t="str">
        <f>'WAR Data'!X53</f>
        <v>Emme Walrath</v>
      </c>
      <c r="M36" s="275">
        <f>'WAR Data'!G53</f>
        <v>5</v>
      </c>
      <c r="N36" s="265">
        <f>'WAR Data'!Q53</f>
        <v>625.82000000000005</v>
      </c>
      <c r="O36" s="266" t="str">
        <f>'WAR Data'!R53</f>
        <v/>
      </c>
      <c r="P36" s="240">
        <f>'WAR Data'!U53</f>
        <v>625.82000000000005</v>
      </c>
    </row>
    <row r="37" spans="2:16" ht="15" thickBot="1" x14ac:dyDescent="0.4">
      <c r="B37" s="1">
        <v>16</v>
      </c>
      <c r="D37" s="284" t="str">
        <f>'MAR Data'!X135</f>
        <v>Jacob Wisman</v>
      </c>
      <c r="E37" s="304">
        <f>'MAR Data'!G135</f>
        <v>5</v>
      </c>
      <c r="F37" s="287">
        <f>'MAR Data'!Q135</f>
        <v>624.08000000000004</v>
      </c>
      <c r="G37" s="288" t="str">
        <f>'MAR Data'!R135</f>
        <v/>
      </c>
      <c r="H37" s="289">
        <f>'MAR Data'!U135</f>
        <v>624.08000000000004</v>
      </c>
      <c r="J37">
        <v>16</v>
      </c>
      <c r="L37" s="280" t="str">
        <f>'WAR Data'!X151</f>
        <v>Aether Henry</v>
      </c>
      <c r="M37" s="298">
        <f>'WAR Data'!G151</f>
        <v>5</v>
      </c>
      <c r="N37" s="299">
        <f>'WAR Data'!Q151</f>
        <v>625.72</v>
      </c>
      <c r="O37" s="300" t="str">
        <f>'WAR Data'!R151</f>
        <v/>
      </c>
      <c r="P37" s="301">
        <f>'WAR Data'!U151</f>
        <v>625.72</v>
      </c>
    </row>
    <row r="38" spans="2:16" ht="15" thickBot="1" x14ac:dyDescent="0.4">
      <c r="B38" s="1">
        <v>17</v>
      </c>
      <c r="D38" s="284" t="str">
        <f>'MAR Data'!X112</f>
        <v>Tyler Wee</v>
      </c>
      <c r="E38" s="304">
        <f>'MAR Data'!G112</f>
        <v>5</v>
      </c>
      <c r="F38" s="287">
        <f>'MAR Data'!Q112</f>
        <v>624.02</v>
      </c>
      <c r="G38" s="288" t="str">
        <f>'MAR Data'!R112</f>
        <v/>
      </c>
      <c r="H38" s="289">
        <f>'MAR Data'!U112</f>
        <v>624.02</v>
      </c>
      <c r="J38">
        <v>17</v>
      </c>
      <c r="L38" s="284" t="str">
        <f>'WAR Data'!X116</f>
        <v>Elijah Spencer</v>
      </c>
      <c r="M38" s="286">
        <f>'WAR Data'!G116</f>
        <v>5</v>
      </c>
      <c r="N38" s="287">
        <f>'WAR Data'!Q116</f>
        <v>625.33999999999992</v>
      </c>
      <c r="O38" s="288" t="str">
        <f>'WAR Data'!R116</f>
        <v/>
      </c>
      <c r="P38" s="289">
        <f>'WAR Data'!U116</f>
        <v>625.33999999999992</v>
      </c>
    </row>
    <row r="39" spans="2:16" ht="15" thickBot="1" x14ac:dyDescent="0.4">
      <c r="B39" s="1">
        <v>18</v>
      </c>
      <c r="D39" s="185" t="str">
        <f>'MAR Data'!X53</f>
        <v>Matt Sanchez</v>
      </c>
      <c r="E39" s="340">
        <f>'MAR Data'!G53</f>
        <v>5</v>
      </c>
      <c r="F39" s="262">
        <f>'MAR Data'!Q53</f>
        <v>623.91999999999996</v>
      </c>
      <c r="G39" s="260" t="str">
        <f>'MAR Data'!R53</f>
        <v/>
      </c>
      <c r="H39" s="186">
        <f>'MAR Data'!U53</f>
        <v>623.91999999999996</v>
      </c>
      <c r="J39">
        <v>18</v>
      </c>
      <c r="L39" s="284" t="str">
        <f>'WAR Data'!X191</f>
        <v>Mackenzie Kring</v>
      </c>
      <c r="M39" s="286">
        <f>'WAR Data'!G191</f>
        <v>5</v>
      </c>
      <c r="N39" s="287">
        <f>'WAR Data'!Q191</f>
        <v>624.96</v>
      </c>
      <c r="O39" s="288" t="str">
        <f>'WAR Data'!R191</f>
        <v/>
      </c>
      <c r="P39" s="289">
        <f>'WAR Data'!U191</f>
        <v>624.96</v>
      </c>
    </row>
    <row r="40" spans="2:16" ht="15" thickBot="1" x14ac:dyDescent="0.4">
      <c r="B40" s="1">
        <v>19</v>
      </c>
      <c r="D40" s="284" t="str">
        <f>'MAR Data'!X65</f>
        <v>Andrew Duross</v>
      </c>
      <c r="E40" s="304">
        <f>'MAR Data'!G65</f>
        <v>5</v>
      </c>
      <c r="F40" s="287">
        <f>'MAR Data'!Q65</f>
        <v>623.70000000000005</v>
      </c>
      <c r="G40" s="288" t="str">
        <f>'MAR Data'!R65</f>
        <v/>
      </c>
      <c r="H40" s="289">
        <f>'MAR Data'!U65</f>
        <v>623.70000000000005</v>
      </c>
      <c r="J40">
        <v>19</v>
      </c>
      <c r="L40" s="284" t="str">
        <f>'WAR Data'!X163</f>
        <v>Emma Pereira</v>
      </c>
      <c r="M40" s="286">
        <f>'WAR Data'!G163</f>
        <v>5</v>
      </c>
      <c r="N40" s="287">
        <f>'WAR Data'!Q163</f>
        <v>624.95999999999992</v>
      </c>
      <c r="O40" s="288" t="str">
        <f>'WAR Data'!R163</f>
        <v/>
      </c>
      <c r="P40" s="289">
        <f>'WAR Data'!U163</f>
        <v>624.95999999999992</v>
      </c>
    </row>
    <row r="41" spans="2:16" ht="15" thickBot="1" x14ac:dyDescent="0.4">
      <c r="B41" s="1">
        <v>20</v>
      </c>
      <c r="D41" s="284" t="str">
        <f>'MAR Data'!X127</f>
        <v>Chance Cover</v>
      </c>
      <c r="E41" s="304">
        <f>'MAR Data'!G127</f>
        <v>5</v>
      </c>
      <c r="F41" s="287">
        <f>'MAR Data'!Q127</f>
        <v>623.41999999999996</v>
      </c>
      <c r="G41" s="288" t="str">
        <f>'MAR Data'!R127</f>
        <v/>
      </c>
      <c r="H41" s="289">
        <f>'MAR Data'!U127</f>
        <v>623.41999999999996</v>
      </c>
      <c r="J41">
        <v>20</v>
      </c>
      <c r="L41" s="284" t="str">
        <f>'WAR Data'!X104</f>
        <v>Kristen Derting</v>
      </c>
      <c r="M41" s="286">
        <f>'WAR Data'!G104</f>
        <v>5</v>
      </c>
      <c r="N41" s="287">
        <f>'WAR Data'!Q104</f>
        <v>624.87999999999988</v>
      </c>
      <c r="O41" s="288" t="str">
        <f>'WAR Data'!R104</f>
        <v/>
      </c>
      <c r="P41" s="289">
        <f>'WAR Data'!U104</f>
        <v>624.87999999999988</v>
      </c>
    </row>
    <row r="42" spans="2:16" ht="15" thickBot="1" x14ac:dyDescent="0.4">
      <c r="B42" s="1">
        <v>21</v>
      </c>
      <c r="D42" s="284" t="str">
        <f>'MAR Data'!X88</f>
        <v>Max Duncan</v>
      </c>
      <c r="E42" s="304">
        <f>'MAR Data'!G88</f>
        <v>5</v>
      </c>
      <c r="F42" s="287">
        <f>'MAR Data'!Q88</f>
        <v>622.34</v>
      </c>
      <c r="G42" s="288" t="str">
        <f>'MAR Data'!R88</f>
        <v/>
      </c>
      <c r="H42" s="289">
        <f>'MAR Data'!U88</f>
        <v>622.34</v>
      </c>
      <c r="J42">
        <v>21</v>
      </c>
      <c r="L42" s="284" t="str">
        <f>'WAR Data'!X65</f>
        <v>Kristen Hemphill</v>
      </c>
      <c r="M42" s="286">
        <f>'WAR Data'!G65</f>
        <v>5</v>
      </c>
      <c r="N42" s="287">
        <f>'WAR Data'!Q65</f>
        <v>624.78</v>
      </c>
      <c r="O42" s="288" t="str">
        <f>'WAR Data'!R65</f>
        <v/>
      </c>
      <c r="P42" s="289">
        <f>'WAR Data'!U65</f>
        <v>624.78</v>
      </c>
    </row>
    <row r="43" spans="2:16" ht="15" thickBot="1" x14ac:dyDescent="0.4">
      <c r="B43" s="1">
        <v>22</v>
      </c>
      <c r="D43" s="284" t="str">
        <f>'MAR Data'!X108</f>
        <v>Teagan Perkowski</v>
      </c>
      <c r="E43" s="304">
        <f>'MAR Data'!G108</f>
        <v>5</v>
      </c>
      <c r="F43" s="287">
        <f>'MAR Data'!Q108</f>
        <v>621.93999999999994</v>
      </c>
      <c r="G43" s="288" t="str">
        <f>'MAR Data'!R108</f>
        <v/>
      </c>
      <c r="H43" s="289">
        <f>'MAR Data'!U108</f>
        <v>621.93999999999994</v>
      </c>
      <c r="J43">
        <v>22</v>
      </c>
      <c r="L43" s="284" t="str">
        <f>'WAR Data'!X171</f>
        <v>Gabriela Zych</v>
      </c>
      <c r="M43" s="286">
        <f>'WAR Data'!G171</f>
        <v>5</v>
      </c>
      <c r="N43" s="287">
        <f>'WAR Data'!Q171</f>
        <v>624.64</v>
      </c>
      <c r="O43" s="288" t="str">
        <f>'WAR Data'!R171</f>
        <v/>
      </c>
      <c r="P43" s="289">
        <f>'WAR Data'!U171</f>
        <v>624.64</v>
      </c>
    </row>
    <row r="44" spans="2:16" ht="15" thickBot="1" x14ac:dyDescent="0.4">
      <c r="B44" s="1">
        <v>23</v>
      </c>
      <c r="D44" s="284" t="str">
        <f>'MAR Data'!X123</f>
        <v>Dylan Gregory</v>
      </c>
      <c r="E44" s="304">
        <f>'MAR Data'!G123</f>
        <v>5</v>
      </c>
      <c r="F44" s="287">
        <f>'MAR Data'!Q123</f>
        <v>616.78000000000009</v>
      </c>
      <c r="G44" s="288" t="str">
        <f>'MAR Data'!R123</f>
        <v/>
      </c>
      <c r="H44" s="289">
        <f>'MAR Data'!U123</f>
        <v>616.78000000000009</v>
      </c>
      <c r="J44">
        <v>23</v>
      </c>
      <c r="L44" s="284" t="str">
        <f>'WAR Data'!X207</f>
        <v>Makenzie Larson</v>
      </c>
      <c r="M44" s="286">
        <f>'WAR Data'!G207</f>
        <v>5</v>
      </c>
      <c r="N44" s="287">
        <f>'WAR Data'!Q207</f>
        <v>624.57999999999993</v>
      </c>
      <c r="O44" s="288" t="str">
        <f>'WAR Data'!R207</f>
        <v/>
      </c>
      <c r="P44" s="289">
        <f>'WAR Data'!U207</f>
        <v>624.57999999999993</v>
      </c>
    </row>
    <row r="45" spans="2:16" ht="15" thickBot="1" x14ac:dyDescent="0.4">
      <c r="B45" s="1"/>
      <c r="D45" s="241" t="str">
        <f>'MAR Data'!X116</f>
        <v>Parker Haydin</v>
      </c>
      <c r="E45" s="267">
        <f>'MAR Data'!G116</f>
        <v>2</v>
      </c>
      <c r="F45" s="263">
        <f>'MAR Data'!Q116</f>
        <v>623.75</v>
      </c>
      <c r="G45" s="264" t="str">
        <f>'MAR Data'!R116</f>
        <v/>
      </c>
      <c r="H45" s="256">
        <f>'MAR Data'!U116</f>
        <v>623.75</v>
      </c>
      <c r="I45" t="s">
        <v>146</v>
      </c>
      <c r="J45">
        <v>24</v>
      </c>
      <c r="L45" s="284" t="str">
        <f>'WAR Data'!X139</f>
        <v>Elizabeth Probst</v>
      </c>
      <c r="M45" s="286">
        <f>'WAR Data'!G139</f>
        <v>5</v>
      </c>
      <c r="N45" s="287">
        <f>'WAR Data'!Q139</f>
        <v>624.26</v>
      </c>
      <c r="O45" s="288" t="str">
        <f>'WAR Data'!R139</f>
        <v/>
      </c>
      <c r="P45" s="289">
        <f>'WAR Data'!U139</f>
        <v>624.26</v>
      </c>
    </row>
    <row r="46" spans="2:16" ht="15" thickBot="1" x14ac:dyDescent="0.4">
      <c r="B46" s="1"/>
      <c r="D46" s="241" t="str">
        <f>'MAR Data'!X92</f>
        <v>Mitchell Nelson</v>
      </c>
      <c r="E46" s="267">
        <f>'MAR Data'!G92</f>
        <v>1</v>
      </c>
      <c r="F46" s="263">
        <f>'MAR Data'!Q92</f>
        <v>623.5</v>
      </c>
      <c r="G46" s="264" t="str">
        <f>'MAR Data'!R92</f>
        <v/>
      </c>
      <c r="H46" s="256">
        <f>'MAR Data'!U92</f>
        <v>623.5</v>
      </c>
      <c r="I46" t="s">
        <v>146</v>
      </c>
      <c r="J46">
        <v>25</v>
      </c>
      <c r="L46" s="284" t="str">
        <f>'WAR Data'!X203</f>
        <v>Elizabeth Marsh</v>
      </c>
      <c r="M46" s="286">
        <f>'WAR Data'!G203</f>
        <v>5</v>
      </c>
      <c r="N46" s="287">
        <f>'WAR Data'!Q203</f>
        <v>624.14</v>
      </c>
      <c r="O46" s="288" t="str">
        <f>'WAR Data'!R203</f>
        <v/>
      </c>
      <c r="P46" s="289">
        <f>'WAR Data'!U203</f>
        <v>624.14</v>
      </c>
    </row>
    <row r="47" spans="2:16" ht="15" thickBot="1" x14ac:dyDescent="0.4">
      <c r="B47" s="1"/>
      <c r="D47" s="241" t="str">
        <f>'MAR Data'!X131</f>
        <v>Scott Patterson</v>
      </c>
      <c r="E47" s="267">
        <f>'MAR Data'!G131</f>
        <v>2</v>
      </c>
      <c r="F47" s="263">
        <f>'MAR Data'!Q131</f>
        <v>622.20000000000005</v>
      </c>
      <c r="G47" s="264" t="str">
        <f>'MAR Data'!R131</f>
        <v/>
      </c>
      <c r="H47" s="256">
        <f>'MAR Data'!U131</f>
        <v>622.20000000000005</v>
      </c>
      <c r="I47" t="s">
        <v>146</v>
      </c>
      <c r="J47">
        <v>26</v>
      </c>
      <c r="L47" s="185" t="str">
        <f>'WAR Data'!X84</f>
        <v>Camryn Camp</v>
      </c>
      <c r="M47" s="258">
        <f>'WAR Data'!G84</f>
        <v>5</v>
      </c>
      <c r="N47" s="262">
        <f>'WAR Data'!Q84</f>
        <v>624.07999999999993</v>
      </c>
      <c r="O47" s="260" t="str">
        <f>'WAR Data'!R84</f>
        <v/>
      </c>
      <c r="P47" s="186">
        <f>'WAR Data'!U84</f>
        <v>624.07999999999993</v>
      </c>
    </row>
    <row r="48" spans="2:16" ht="15" thickBot="1" x14ac:dyDescent="0.4">
      <c r="B48" s="1"/>
      <c r="D48" s="241" t="str">
        <f>'MAR Data'!X17</f>
        <v>Will Shaner</v>
      </c>
      <c r="E48" s="267">
        <f>'MAR Data'!G17</f>
        <v>2</v>
      </c>
      <c r="F48" s="263">
        <f>'MAR Data'!Q17</f>
        <v>622.15000000000009</v>
      </c>
      <c r="G48" s="264" t="str">
        <f>'MAR Data'!R17</f>
        <v/>
      </c>
      <c r="H48" s="256">
        <f>'MAR Data'!U17</f>
        <v>622.15000000000009</v>
      </c>
      <c r="I48" t="s">
        <v>146</v>
      </c>
      <c r="J48">
        <v>27</v>
      </c>
      <c r="L48" s="284" t="str">
        <f>'WAR Data'!X80</f>
        <v>Charlotte Mick</v>
      </c>
      <c r="M48" s="286">
        <f>'WAR Data'!G80</f>
        <v>5</v>
      </c>
      <c r="N48" s="287">
        <f>'WAR Data'!Q80</f>
        <v>623.74</v>
      </c>
      <c r="O48" s="288" t="str">
        <f>'WAR Data'!R80</f>
        <v/>
      </c>
      <c r="P48" s="289">
        <f>'WAR Data'!U80</f>
        <v>623.74</v>
      </c>
    </row>
    <row r="49" spans="2:16" ht="15" thickBot="1" x14ac:dyDescent="0.4">
      <c r="B49" s="1"/>
      <c r="D49" s="241" t="str">
        <f>'MAR Data'!X139</f>
        <v>Ben Hays</v>
      </c>
      <c r="E49" s="267">
        <f>'MAR Data'!G139</f>
        <v>3</v>
      </c>
      <c r="F49" s="263">
        <f>'MAR Data'!Q139</f>
        <v>621.66666666666663</v>
      </c>
      <c r="G49" s="264" t="str">
        <f>'MAR Data'!R139</f>
        <v/>
      </c>
      <c r="H49" s="256">
        <f>'MAR Data'!U139</f>
        <v>621.66666666666663</v>
      </c>
      <c r="I49" t="s">
        <v>146</v>
      </c>
      <c r="J49">
        <v>28</v>
      </c>
      <c r="L49" s="185" t="str">
        <f>'WAR Data'!X69</f>
        <v>Abigail Gordon</v>
      </c>
      <c r="M49" s="258">
        <f>'WAR Data'!G69</f>
        <v>5</v>
      </c>
      <c r="N49" s="262">
        <f>'WAR Data'!Q69</f>
        <v>623.64</v>
      </c>
      <c r="O49" s="260" t="str">
        <f>'WAR Data'!R69</f>
        <v/>
      </c>
      <c r="P49" s="186">
        <f>'WAR Data'!U69</f>
        <v>623.64</v>
      </c>
    </row>
    <row r="50" spans="2:16" ht="15" thickBot="1" x14ac:dyDescent="0.4">
      <c r="B50" s="1"/>
      <c r="D50" s="241" t="str">
        <f>'MAR Data'!X72</f>
        <v>Andre Gross</v>
      </c>
      <c r="E50" s="267">
        <f>'MAR Data'!G72</f>
        <v>2</v>
      </c>
      <c r="F50" s="263">
        <f>'MAR Data'!Q72</f>
        <v>619.84999999999991</v>
      </c>
      <c r="G50" s="264" t="str">
        <f>'MAR Data'!R72</f>
        <v/>
      </c>
      <c r="H50" s="256">
        <f>'MAR Data'!U72</f>
        <v>619.84999999999991</v>
      </c>
      <c r="I50" t="s">
        <v>146</v>
      </c>
      <c r="J50">
        <v>29</v>
      </c>
      <c r="L50" s="284" t="str">
        <f>'WAR Data'!X147</f>
        <v>Megan Torrence</v>
      </c>
      <c r="M50" s="286">
        <f>'WAR Data'!G147</f>
        <v>5</v>
      </c>
      <c r="N50" s="287">
        <f>'WAR Data'!Q147</f>
        <v>623.58000000000015</v>
      </c>
      <c r="O50" s="288" t="str">
        <f>'WAR Data'!R147</f>
        <v/>
      </c>
      <c r="P50" s="289">
        <f>'WAR Data'!U147</f>
        <v>623.58000000000015</v>
      </c>
    </row>
    <row r="51" spans="2:16" ht="15" thickBot="1" x14ac:dyDescent="0.4">
      <c r="B51" s="1"/>
      <c r="D51" s="241" t="str">
        <f>'MAR Data'!X61</f>
        <v>Kellen McAferty</v>
      </c>
      <c r="E51" s="267">
        <f>'MAR Data'!G61</f>
        <v>1</v>
      </c>
      <c r="F51" s="263">
        <f>'MAR Data'!Q61</f>
        <v>616.70000000000005</v>
      </c>
      <c r="G51" s="264" t="str">
        <f>'MAR Data'!R61</f>
        <v/>
      </c>
      <c r="H51" s="256">
        <f>'MAR Data'!U61</f>
        <v>616.70000000000005</v>
      </c>
      <c r="I51" t="s">
        <v>146</v>
      </c>
      <c r="J51">
        <v>30</v>
      </c>
      <c r="L51" s="284" t="str">
        <f>'WAR Data'!X131</f>
        <v>Bremen Butler</v>
      </c>
      <c r="M51" s="286">
        <f>'WAR Data'!G131</f>
        <v>5</v>
      </c>
      <c r="N51" s="287">
        <f>'WAR Data'!Q131</f>
        <v>622.96</v>
      </c>
      <c r="O51" s="288" t="str">
        <f>'WAR Data'!R131</f>
        <v/>
      </c>
      <c r="P51" s="289">
        <f>'WAR Data'!U131</f>
        <v>622.96</v>
      </c>
    </row>
    <row r="52" spans="2:16" ht="15" thickBot="1" x14ac:dyDescent="0.4">
      <c r="D52" s="168" t="str">
        <f>'MAR Data'!X143</f>
        <v/>
      </c>
      <c r="E52" s="341" t="str">
        <f>'MAR Data'!G143</f>
        <v/>
      </c>
      <c r="F52" s="335" t="str">
        <f>'MAR Data'!Q143</f>
        <v/>
      </c>
      <c r="G52" s="336" t="str">
        <f>'MAR Data'!R143</f>
        <v/>
      </c>
      <c r="H52" s="333" t="str">
        <f>'MAR Data'!U143</f>
        <v/>
      </c>
      <c r="J52">
        <v>31</v>
      </c>
      <c r="L52" s="284" t="str">
        <f>'WAR Data'!X199</f>
        <v>Ashlyn Blake</v>
      </c>
      <c r="M52" s="286">
        <f>'WAR Data'!G199</f>
        <v>5</v>
      </c>
      <c r="N52" s="287">
        <f>'WAR Data'!Q199</f>
        <v>622.91999999999996</v>
      </c>
      <c r="O52" s="288" t="str">
        <f>'WAR Data'!R199</f>
        <v/>
      </c>
      <c r="P52" s="289">
        <f>'WAR Data'!U199</f>
        <v>622.91999999999996</v>
      </c>
    </row>
    <row r="53" spans="2:16" ht="15" thickBot="1" x14ac:dyDescent="0.4">
      <c r="B53" s="1"/>
      <c r="D53" s="168" t="str">
        <f>'MAR Data'!X147</f>
        <v/>
      </c>
      <c r="E53" s="341" t="str">
        <f>'MAR Data'!G147</f>
        <v/>
      </c>
      <c r="F53" s="335" t="str">
        <f>'MAR Data'!Q147</f>
        <v/>
      </c>
      <c r="G53" s="336" t="str">
        <f>'MAR Data'!R147</f>
        <v/>
      </c>
      <c r="H53" s="333" t="str">
        <f>'MAR Data'!U147</f>
        <v/>
      </c>
      <c r="J53">
        <v>32</v>
      </c>
      <c r="L53" s="284" t="str">
        <f>'WAR Data'!X167</f>
        <v>Elysa Walter</v>
      </c>
      <c r="M53" s="286">
        <f>'WAR Data'!G167</f>
        <v>5</v>
      </c>
      <c r="N53" s="287">
        <f>'WAR Data'!Q167</f>
        <v>622.86</v>
      </c>
      <c r="O53" s="288" t="str">
        <f>'WAR Data'!R167</f>
        <v/>
      </c>
      <c r="P53" s="289">
        <f>'WAR Data'!U167</f>
        <v>622.86</v>
      </c>
    </row>
    <row r="54" spans="2:16" ht="15" thickBot="1" x14ac:dyDescent="0.4">
      <c r="B54" s="1"/>
      <c r="D54" s="168" t="str">
        <f>'MAR Data'!X151</f>
        <v/>
      </c>
      <c r="E54" s="341" t="str">
        <f>'MAR Data'!G151</f>
        <v/>
      </c>
      <c r="F54" s="335" t="str">
        <f>'MAR Data'!Q151</f>
        <v/>
      </c>
      <c r="G54" s="336" t="str">
        <f>'MAR Data'!R151</f>
        <v/>
      </c>
      <c r="H54" s="333" t="str">
        <f>'MAR Data'!U151</f>
        <v/>
      </c>
      <c r="J54">
        <v>33</v>
      </c>
      <c r="L54" s="284" t="str">
        <f>'WAR Data'!X88</f>
        <v>Lauren Hurley</v>
      </c>
      <c r="M54" s="286">
        <f>'WAR Data'!G88</f>
        <v>5</v>
      </c>
      <c r="N54" s="287">
        <f>'WAR Data'!Q88</f>
        <v>622.70000000000005</v>
      </c>
      <c r="O54" s="288" t="str">
        <f>'WAR Data'!R88</f>
        <v/>
      </c>
      <c r="P54" s="289">
        <f>'WAR Data'!U88</f>
        <v>622.70000000000005</v>
      </c>
    </row>
    <row r="55" spans="2:16" ht="15" thickBot="1" x14ac:dyDescent="0.4">
      <c r="B55" s="1"/>
      <c r="D55" s="168" t="str">
        <f>'MAR Data'!X155</f>
        <v/>
      </c>
      <c r="E55" s="341" t="str">
        <f>'MAR Data'!G155</f>
        <v/>
      </c>
      <c r="F55" s="335" t="str">
        <f>'MAR Data'!Q155</f>
        <v/>
      </c>
      <c r="G55" s="336" t="str">
        <f>'MAR Data'!R155</f>
        <v/>
      </c>
      <c r="H55" s="333" t="str">
        <f>'MAR Data'!U155</f>
        <v/>
      </c>
      <c r="J55">
        <v>34</v>
      </c>
      <c r="L55" s="284" t="str">
        <f>'WAR Data'!X100</f>
        <v>Martina Gratz</v>
      </c>
      <c r="M55" s="286">
        <f>'WAR Data'!G100</f>
        <v>5</v>
      </c>
      <c r="N55" s="287">
        <f>'WAR Data'!Q100</f>
        <v>622.26</v>
      </c>
      <c r="O55" s="288" t="str">
        <f>'WAR Data'!R100</f>
        <v/>
      </c>
      <c r="P55" s="289">
        <f>'WAR Data'!U100</f>
        <v>622.26</v>
      </c>
    </row>
    <row r="56" spans="2:16" ht="15" thickBot="1" x14ac:dyDescent="0.4">
      <c r="B56" s="1"/>
      <c r="D56" s="168" t="str">
        <f>'MAR Data'!X159</f>
        <v/>
      </c>
      <c r="E56" s="341" t="str">
        <f>'MAR Data'!G159</f>
        <v/>
      </c>
      <c r="F56" s="335" t="str">
        <f>'MAR Data'!Q159</f>
        <v/>
      </c>
      <c r="G56" s="336" t="str">
        <f>'MAR Data'!R159</f>
        <v/>
      </c>
      <c r="H56" s="333" t="str">
        <f>'MAR Data'!U159</f>
        <v/>
      </c>
      <c r="J56">
        <v>35</v>
      </c>
      <c r="L56" s="284" t="str">
        <f>'WAR Data'!X175</f>
        <v>Isabella Baldwin</v>
      </c>
      <c r="M56" s="286">
        <f>'WAR Data'!G175</f>
        <v>5</v>
      </c>
      <c r="N56" s="287">
        <f>'WAR Data'!Q175</f>
        <v>622.22</v>
      </c>
      <c r="O56" s="288" t="str">
        <f>'WAR Data'!R175</f>
        <v/>
      </c>
      <c r="P56" s="289">
        <f>'WAR Data'!U175</f>
        <v>622.22</v>
      </c>
    </row>
    <row r="57" spans="2:16" ht="15" thickBot="1" x14ac:dyDescent="0.4">
      <c r="B57" s="1"/>
      <c r="D57" s="168" t="str">
        <f>'MAR Data'!X163</f>
        <v/>
      </c>
      <c r="E57" s="341" t="str">
        <f>'MAR Data'!G163</f>
        <v/>
      </c>
      <c r="F57" s="335" t="str">
        <f>'MAR Data'!Q163</f>
        <v/>
      </c>
      <c r="G57" s="336" t="str">
        <f>'MAR Data'!R163</f>
        <v/>
      </c>
      <c r="H57" s="333" t="str">
        <f>'MAR Data'!U163</f>
        <v/>
      </c>
      <c r="J57">
        <v>36</v>
      </c>
      <c r="L57" s="284" t="str">
        <f>'WAR Data'!X124</f>
        <v>Katrina Demerle</v>
      </c>
      <c r="M57" s="286">
        <f>'WAR Data'!G124</f>
        <v>5</v>
      </c>
      <c r="N57" s="287">
        <f>'WAR Data'!Q124</f>
        <v>622.16000000000008</v>
      </c>
      <c r="O57" s="288" t="str">
        <f>'WAR Data'!R124</f>
        <v/>
      </c>
      <c r="P57" s="289">
        <f>'WAR Data'!U124</f>
        <v>622.16000000000008</v>
      </c>
    </row>
    <row r="58" spans="2:16" ht="15" thickBot="1" x14ac:dyDescent="0.4">
      <c r="B58" s="1"/>
      <c r="D58" s="168" t="str">
        <f>'MAR Data'!X167</f>
        <v/>
      </c>
      <c r="E58" s="341" t="str">
        <f>'MAR Data'!G167</f>
        <v/>
      </c>
      <c r="F58" s="335" t="str">
        <f>'MAR Data'!Q167</f>
        <v/>
      </c>
      <c r="G58" s="336" t="str">
        <f>'MAR Data'!R167</f>
        <v/>
      </c>
      <c r="H58" s="333" t="str">
        <f>'MAR Data'!U167</f>
        <v/>
      </c>
      <c r="J58">
        <v>37</v>
      </c>
      <c r="L58" s="284" t="str">
        <f>'WAR Data'!X223</f>
        <v>Claudia Musik</v>
      </c>
      <c r="M58" s="286">
        <f>'WAR Data'!G223</f>
        <v>5</v>
      </c>
      <c r="N58" s="287">
        <f>'WAR Data'!Q223</f>
        <v>621.86</v>
      </c>
      <c r="O58" s="288" t="str">
        <f>'WAR Data'!R223</f>
        <v/>
      </c>
      <c r="P58" s="289">
        <f>'WAR Data'!U223</f>
        <v>621.86</v>
      </c>
    </row>
    <row r="59" spans="2:16" ht="15" thickBot="1" x14ac:dyDescent="0.4">
      <c r="B59" s="1"/>
      <c r="D59" s="168" t="str">
        <f>'MAR Data'!X171</f>
        <v/>
      </c>
      <c r="E59" s="341" t="str">
        <f>'MAR Data'!G171</f>
        <v/>
      </c>
      <c r="F59" s="335" t="str">
        <f>'MAR Data'!Q171</f>
        <v/>
      </c>
      <c r="G59" s="336" t="str">
        <f>'MAR Data'!R171</f>
        <v/>
      </c>
      <c r="H59" s="333" t="str">
        <f>'MAR Data'!U171</f>
        <v/>
      </c>
      <c r="J59">
        <v>38</v>
      </c>
      <c r="L59" s="284" t="str">
        <f>'WAR Data'!X92</f>
        <v>Anne White</v>
      </c>
      <c r="M59" s="286">
        <f>'WAR Data'!G92</f>
        <v>5</v>
      </c>
      <c r="N59" s="287">
        <f>'WAR Data'!Q92</f>
        <v>621.36</v>
      </c>
      <c r="O59" s="288" t="str">
        <f>'WAR Data'!R92</f>
        <v/>
      </c>
      <c r="P59" s="289">
        <f>'WAR Data'!U92</f>
        <v>621.36</v>
      </c>
    </row>
    <row r="60" spans="2:16" ht="15" thickBot="1" x14ac:dyDescent="0.4">
      <c r="B60" s="1"/>
      <c r="D60" s="168" t="str">
        <f>'MAR Data'!X175</f>
        <v/>
      </c>
      <c r="E60" s="341" t="str">
        <f>'MAR Data'!G175</f>
        <v/>
      </c>
      <c r="F60" s="335" t="str">
        <f>'MAR Data'!Q175</f>
        <v/>
      </c>
      <c r="G60" s="336" t="str">
        <f>'MAR Data'!R175</f>
        <v/>
      </c>
      <c r="H60" s="333" t="str">
        <f>'MAR Data'!U175</f>
        <v/>
      </c>
      <c r="J60">
        <v>39</v>
      </c>
      <c r="L60" s="284" t="str">
        <f>'WAR Data'!X96</f>
        <v>Marleigh Duncan</v>
      </c>
      <c r="M60" s="286">
        <f>'WAR Data'!G96</f>
        <v>5</v>
      </c>
      <c r="N60" s="287">
        <f>'WAR Data'!Q96</f>
        <v>621.28</v>
      </c>
      <c r="O60" s="288" t="str">
        <f>'WAR Data'!R96</f>
        <v/>
      </c>
      <c r="P60" s="289">
        <f>'WAR Data'!U96</f>
        <v>621.28</v>
      </c>
    </row>
    <row r="61" spans="2:16" ht="15" thickBot="1" x14ac:dyDescent="0.4">
      <c r="B61" s="1"/>
      <c r="D61" s="168" t="str">
        <f>'MAR Data'!X179</f>
        <v/>
      </c>
      <c r="E61" s="341" t="str">
        <f>'MAR Data'!G179</f>
        <v/>
      </c>
      <c r="F61" s="335" t="str">
        <f>'MAR Data'!Q179</f>
        <v/>
      </c>
      <c r="G61" s="336" t="str">
        <f>'MAR Data'!R179</f>
        <v/>
      </c>
      <c r="H61" s="333" t="str">
        <f>'MAR Data'!U179</f>
        <v/>
      </c>
      <c r="J61">
        <v>40</v>
      </c>
      <c r="L61" s="284" t="str">
        <f>'WAR Data'!X135</f>
        <v>Julianna Hays</v>
      </c>
      <c r="M61" s="286">
        <f>'WAR Data'!G135</f>
        <v>5</v>
      </c>
      <c r="N61" s="287">
        <f>'WAR Data'!Q135</f>
        <v>621.07999999999993</v>
      </c>
      <c r="O61" s="288" t="str">
        <f>'WAR Data'!R135</f>
        <v/>
      </c>
      <c r="P61" s="289">
        <f>'WAR Data'!U135</f>
        <v>621.07999999999993</v>
      </c>
    </row>
    <row r="62" spans="2:16" ht="15" thickBot="1" x14ac:dyDescent="0.4">
      <c r="B62" s="1"/>
      <c r="J62">
        <v>41</v>
      </c>
      <c r="L62" s="185" t="str">
        <f>'WAR Data'!X37</f>
        <v>Natalie Perrin</v>
      </c>
      <c r="M62" s="258">
        <f>'WAR Data'!G37</f>
        <v>5</v>
      </c>
      <c r="N62" s="262">
        <f>'WAR Data'!Q37</f>
        <v>620.84</v>
      </c>
      <c r="O62" s="260" t="str">
        <f>'WAR Data'!R37</f>
        <v/>
      </c>
      <c r="P62" s="186">
        <f>'WAR Data'!U37</f>
        <v>620.84</v>
      </c>
    </row>
    <row r="63" spans="2:16" ht="15" thickBot="1" x14ac:dyDescent="0.4">
      <c r="B63" s="1"/>
      <c r="J63">
        <v>42</v>
      </c>
      <c r="L63" s="284" t="str">
        <f>'WAR Data'!X215</f>
        <v>Lara Spanic</v>
      </c>
      <c r="M63" s="286">
        <f>'WAR Data'!G215</f>
        <v>5</v>
      </c>
      <c r="N63" s="287">
        <f>'WAR Data'!Q215</f>
        <v>620.14</v>
      </c>
      <c r="O63" s="288" t="str">
        <f>'WAR Data'!R215</f>
        <v/>
      </c>
      <c r="P63" s="289">
        <f>'WAR Data'!U215</f>
        <v>620.14</v>
      </c>
    </row>
    <row r="64" spans="2:16" ht="15" thickBot="1" x14ac:dyDescent="0.4">
      <c r="B64" s="1"/>
      <c r="J64">
        <v>43</v>
      </c>
      <c r="L64" s="284" t="str">
        <f>'WAR Data'!X159</f>
        <v>Mikole Hogan</v>
      </c>
      <c r="M64" s="286">
        <f>'WAR Data'!G159</f>
        <v>5</v>
      </c>
      <c r="N64" s="287">
        <f>'WAR Data'!Q159</f>
        <v>619.96</v>
      </c>
      <c r="O64" s="288" t="str">
        <f>'WAR Data'!R159</f>
        <v/>
      </c>
      <c r="P64" s="289">
        <f>'WAR Data'!U159</f>
        <v>619.96</v>
      </c>
    </row>
    <row r="65" spans="2:17" ht="15" thickBot="1" x14ac:dyDescent="0.4">
      <c r="B65" s="1"/>
      <c r="L65" s="241" t="str">
        <f>'WAR Data'!X187</f>
        <v>Victoria Watts</v>
      </c>
      <c r="M65" s="291">
        <f>'WAR Data'!G187</f>
        <v>3</v>
      </c>
      <c r="N65" s="263">
        <f>'WAR Data'!Q187</f>
        <v>622.5</v>
      </c>
      <c r="O65" s="264" t="str">
        <f>'WAR Data'!R187</f>
        <v/>
      </c>
      <c r="P65" s="256">
        <f>'WAR Data'!U187</f>
        <v>622.5</v>
      </c>
      <c r="Q65" t="s">
        <v>146</v>
      </c>
    </row>
    <row r="66" spans="2:17" ht="15" thickBot="1" x14ac:dyDescent="0.4">
      <c r="B66" s="1"/>
      <c r="L66" s="241" t="str">
        <f>'WAR Data'!X108</f>
        <v>Clarissa Layland</v>
      </c>
      <c r="M66" s="291">
        <f>'WAR Data'!G108</f>
        <v>4</v>
      </c>
      <c r="N66" s="263">
        <f>'WAR Data'!Q108</f>
        <v>622.04999999999995</v>
      </c>
      <c r="O66" s="264" t="str">
        <f>'WAR Data'!R108</f>
        <v/>
      </c>
      <c r="P66" s="256">
        <f>'WAR Data'!U108</f>
        <v>622.04999999999995</v>
      </c>
      <c r="Q66" t="s">
        <v>146</v>
      </c>
    </row>
    <row r="67" spans="2:17" ht="15" thickBot="1" x14ac:dyDescent="0.4">
      <c r="L67" s="241" t="str">
        <f>'WAR Data'!X211</f>
        <v>Malori Brown</v>
      </c>
      <c r="M67" s="291">
        <f>'WAR Data'!G211</f>
        <v>3</v>
      </c>
      <c r="N67" s="263">
        <f>'WAR Data'!Q211</f>
        <v>622.0333333333333</v>
      </c>
      <c r="O67" s="264" t="str">
        <f>'WAR Data'!R211</f>
        <v/>
      </c>
      <c r="P67" s="256">
        <f>'WAR Data'!U211</f>
        <v>622.0333333333333</v>
      </c>
      <c r="Q67" t="s">
        <v>146</v>
      </c>
    </row>
    <row r="68" spans="2:17" ht="15" thickBot="1" x14ac:dyDescent="0.4">
      <c r="L68" s="241" t="str">
        <f>'WAR Data'!X183</f>
        <v>Lillian Warren</v>
      </c>
      <c r="M68" s="291">
        <f>'WAR Data'!G183</f>
        <v>2</v>
      </c>
      <c r="N68" s="263">
        <f>'WAR Data'!Q183</f>
        <v>621.15000000000009</v>
      </c>
      <c r="O68" s="264" t="str">
        <f>'WAR Data'!R183</f>
        <v/>
      </c>
      <c r="P68" s="256">
        <f>'WAR Data'!U183</f>
        <v>621.15000000000009</v>
      </c>
      <c r="Q68" t="s">
        <v>146</v>
      </c>
    </row>
    <row r="69" spans="2:17" ht="15" thickBot="1" x14ac:dyDescent="0.4">
      <c r="L69" s="241" t="str">
        <f>'WAR Data'!X195</f>
        <v>Elizabeth Hollowell</v>
      </c>
      <c r="M69" s="291">
        <f>'WAR Data'!G195</f>
        <v>4</v>
      </c>
      <c r="N69" s="263">
        <f>'WAR Data'!Q195</f>
        <v>620.85</v>
      </c>
      <c r="O69" s="264" t="str">
        <f>'WAR Data'!R195</f>
        <v/>
      </c>
      <c r="P69" s="256">
        <f>'WAR Data'!U195</f>
        <v>620.85</v>
      </c>
      <c r="Q69" t="s">
        <v>146</v>
      </c>
    </row>
    <row r="70" spans="2:17" ht="15" thickBot="1" x14ac:dyDescent="0.4">
      <c r="L70" s="241" t="str">
        <f>'WAR Data'!X120</f>
        <v>Kayla Kalenza</v>
      </c>
      <c r="M70" s="291">
        <f>'WAR Data'!G120</f>
        <v>2</v>
      </c>
      <c r="N70" s="263">
        <f>'WAR Data'!Q120</f>
        <v>620</v>
      </c>
      <c r="O70" s="264" t="str">
        <f>'WAR Data'!R120</f>
        <v/>
      </c>
      <c r="P70" s="256">
        <f>'WAR Data'!U120</f>
        <v>620</v>
      </c>
      <c r="Q70" t="s">
        <v>146</v>
      </c>
    </row>
    <row r="71" spans="2:17" ht="15" thickBot="1" x14ac:dyDescent="0.4">
      <c r="L71" s="331" t="str">
        <f>'WAR Data'!X219</f>
        <v>Katlyn Sullivan</v>
      </c>
      <c r="M71" s="291">
        <f>'WAR Data'!G219</f>
        <v>3</v>
      </c>
      <c r="N71" s="263">
        <f>'WAR Data'!Q219</f>
        <v>619.4</v>
      </c>
      <c r="O71" s="264" t="str">
        <f>'WAR Data'!R219</f>
        <v/>
      </c>
      <c r="P71" s="256">
        <f>'WAR Data'!U219</f>
        <v>619.4</v>
      </c>
      <c r="Q71" t="s">
        <v>146</v>
      </c>
    </row>
    <row r="72" spans="2:17" ht="15" thickBot="1" x14ac:dyDescent="0.4">
      <c r="L72" s="241" t="str">
        <f>'WAR Data'!X179</f>
        <v>Alivia Perkins</v>
      </c>
      <c r="M72" s="291">
        <f>'WAR Data'!G179</f>
        <v>4</v>
      </c>
      <c r="N72" s="263">
        <f>'WAR Data'!Q179</f>
        <v>617.57499999999993</v>
      </c>
      <c r="O72" s="264" t="str">
        <f>'WAR Data'!R179</f>
        <v/>
      </c>
      <c r="P72" s="256">
        <f>'WAR Data'!U179</f>
        <v>617.57499999999993</v>
      </c>
      <c r="Q72" t="s">
        <v>146</v>
      </c>
    </row>
    <row r="73" spans="2:17" ht="15" thickBot="1" x14ac:dyDescent="0.4">
      <c r="L73" s="241" t="str">
        <f>'WAR Data'!X227</f>
        <v/>
      </c>
      <c r="M73" s="291" t="str">
        <f>'WAR Data'!G227</f>
        <v/>
      </c>
      <c r="N73" s="263" t="str">
        <f>'WAR Data'!Q227</f>
        <v/>
      </c>
      <c r="O73" s="264" t="str">
        <f>'WAR Data'!R227</f>
        <v/>
      </c>
      <c r="P73" s="256" t="str">
        <f>'WAR Data'!U227</f>
        <v/>
      </c>
    </row>
    <row r="74" spans="2:17" ht="15" thickBot="1" x14ac:dyDescent="0.4">
      <c r="L74" s="241" t="str">
        <f>'WAR Data'!X231</f>
        <v/>
      </c>
      <c r="M74" s="291" t="str">
        <f>'WAR Data'!G231</f>
        <v/>
      </c>
      <c r="N74" s="263" t="str">
        <f>'WAR Data'!Q231</f>
        <v/>
      </c>
      <c r="O74" s="264" t="str">
        <f>'WAR Data'!R231</f>
        <v/>
      </c>
      <c r="P74" s="256" t="str">
        <f>'WAR Data'!U231</f>
        <v/>
      </c>
    </row>
    <row r="75" spans="2:17" ht="15" thickBot="1" x14ac:dyDescent="0.4">
      <c r="L75" s="241" t="str">
        <f>'WAR Data'!X235</f>
        <v/>
      </c>
      <c r="M75" s="291" t="str">
        <f>'WAR Data'!G235</f>
        <v/>
      </c>
      <c r="N75" s="263" t="str">
        <f>'WAR Data'!Q235</f>
        <v/>
      </c>
      <c r="O75" s="264" t="str">
        <f>'WAR Data'!R235</f>
        <v/>
      </c>
      <c r="P75" s="256" t="str">
        <f>'WAR Data'!U235</f>
        <v/>
      </c>
    </row>
    <row r="76" spans="2:17" ht="15" thickBot="1" x14ac:dyDescent="0.4">
      <c r="L76" s="241" t="str">
        <f>'WAR Data'!X239</f>
        <v/>
      </c>
      <c r="M76" s="291" t="str">
        <f>'WAR Data'!G239</f>
        <v/>
      </c>
      <c r="N76" s="263" t="str">
        <f>'WAR Data'!Q239</f>
        <v/>
      </c>
      <c r="O76" s="264" t="str">
        <f>'WAR Data'!R239</f>
        <v/>
      </c>
      <c r="P76" s="256" t="str">
        <f>'WAR Data'!U239</f>
        <v/>
      </c>
    </row>
  </sheetData>
  <sortState xmlns:xlrd2="http://schemas.microsoft.com/office/spreadsheetml/2017/richdata2" ref="D22:I44">
    <sortCondition descending="1" ref="H22:H44"/>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zoomScaleNormal="100" workbookViewId="0"/>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69" t="str">
        <f>'Ranking for Publication'!A2</f>
        <v>Dec. 8, 2023</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152</v>
      </c>
      <c r="R12" s="163"/>
    </row>
    <row r="13" spans="1:20" ht="18.5" x14ac:dyDescent="0.45">
      <c r="A13" s="10"/>
      <c r="B13" s="167" t="s">
        <v>151</v>
      </c>
      <c r="R13" s="163"/>
    </row>
    <row r="14" spans="1:20" ht="18.5" x14ac:dyDescent="0.45">
      <c r="A14" s="10"/>
      <c r="B14" s="167"/>
      <c r="R14" s="163"/>
    </row>
    <row r="15" spans="1:20" ht="18.5" x14ac:dyDescent="0.45">
      <c r="C15" s="181"/>
      <c r="D15" s="375" t="s">
        <v>100</v>
      </c>
      <c r="E15" s="375"/>
      <c r="F15" s="375"/>
      <c r="G15" s="375"/>
      <c r="H15" s="375"/>
      <c r="L15" s="375" t="s">
        <v>101</v>
      </c>
      <c r="M15" s="375"/>
      <c r="N15" s="375"/>
      <c r="O15" s="375"/>
      <c r="P15" s="375"/>
      <c r="R15" s="163"/>
      <c r="S15" s="163"/>
      <c r="T15" s="163"/>
    </row>
    <row r="16" spans="1:20" ht="15.5" x14ac:dyDescent="0.35">
      <c r="D16" s="371" t="s">
        <v>125</v>
      </c>
      <c r="E16" s="372"/>
      <c r="F16" s="178"/>
      <c r="G16" s="376"/>
      <c r="H16" s="377"/>
      <c r="L16" s="371" t="s">
        <v>125</v>
      </c>
      <c r="M16" s="372"/>
      <c r="N16" s="178"/>
      <c r="O16" s="173"/>
      <c r="P16" s="174"/>
      <c r="R16" s="165"/>
      <c r="S16" s="166"/>
      <c r="T16" s="163"/>
    </row>
    <row r="17" spans="2:21" ht="15.5" x14ac:dyDescent="0.35">
      <c r="D17" s="382" t="s">
        <v>126</v>
      </c>
      <c r="E17" s="383"/>
      <c r="F17" s="179"/>
      <c r="G17" s="384"/>
      <c r="H17" s="385"/>
      <c r="L17" s="382" t="s">
        <v>126</v>
      </c>
      <c r="M17" s="383"/>
      <c r="N17" s="179"/>
      <c r="O17" s="171"/>
      <c r="P17" s="172"/>
      <c r="R17" s="165"/>
      <c r="S17" s="166"/>
    </row>
    <row r="18" spans="2:21" ht="15.5" x14ac:dyDescent="0.35">
      <c r="D18" s="369" t="s">
        <v>150</v>
      </c>
      <c r="E18" s="370"/>
      <c r="F18" s="370"/>
      <c r="G18" s="380"/>
      <c r="H18" s="381"/>
      <c r="L18" s="369" t="s">
        <v>150</v>
      </c>
      <c r="M18" s="370"/>
      <c r="N18" s="370"/>
      <c r="O18" s="380"/>
      <c r="P18" s="381"/>
      <c r="R18" s="164"/>
    </row>
    <row r="19" spans="2:21" ht="15.5" x14ac:dyDescent="0.35">
      <c r="D19" s="250" t="s">
        <v>147</v>
      </c>
      <c r="E19" s="251"/>
      <c r="F19" s="251"/>
      <c r="G19" s="252"/>
      <c r="H19" s="253"/>
      <c r="L19" s="250" t="s">
        <v>147</v>
      </c>
      <c r="M19" s="251"/>
      <c r="N19" s="251"/>
      <c r="O19" s="252"/>
      <c r="P19" s="253"/>
      <c r="R19" s="164"/>
    </row>
    <row r="20" spans="2:21" ht="15.5" x14ac:dyDescent="0.35">
      <c r="B20" s="3"/>
      <c r="C20" s="3"/>
      <c r="D20" s="3"/>
      <c r="E20" s="3" t="s">
        <v>1</v>
      </c>
      <c r="F20" s="3" t="s">
        <v>123</v>
      </c>
      <c r="H20" s="3" t="s">
        <v>4</v>
      </c>
      <c r="I20" s="3" t="s">
        <v>211</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1">
        <f>'MSB Data'!Q25</f>
        <v>592.4</v>
      </c>
      <c r="G22" s="259" t="str">
        <f>'MSB Data'!R25</f>
        <v/>
      </c>
      <c r="H22" s="238">
        <f>'MSB Data'!U25</f>
        <v>592.4</v>
      </c>
      <c r="J22" s="1">
        <v>1</v>
      </c>
      <c r="L22" s="270" t="str">
        <f>'WSB Data'!X17</f>
        <v>Sagen Maddalena</v>
      </c>
      <c r="M22" s="271">
        <f>'WSB Data'!G17</f>
        <v>5</v>
      </c>
      <c r="N22" s="272">
        <f>'WSB Data'!Q17</f>
        <v>595</v>
      </c>
      <c r="O22" s="273">
        <f>'WSB Data'!R17</f>
        <v>1</v>
      </c>
      <c r="P22" s="274">
        <f>'WSB Data'!U17</f>
        <v>596</v>
      </c>
      <c r="Q22" s="277" t="s">
        <v>145</v>
      </c>
    </row>
    <row r="23" spans="2:21" ht="15" thickBot="1" x14ac:dyDescent="0.4">
      <c r="B23" s="1">
        <v>2</v>
      </c>
      <c r="D23" s="237" t="str">
        <f>'MSB Data'!X29</f>
        <v>Ivan Roe</v>
      </c>
      <c r="E23" s="257">
        <f>'MSB Data'!G29</f>
        <v>5</v>
      </c>
      <c r="F23" s="261">
        <f>'MSB Data'!Q29</f>
        <v>591.20000000000005</v>
      </c>
      <c r="G23" s="259" t="str">
        <f>'MSB Data'!R29</f>
        <v/>
      </c>
      <c r="H23" s="238">
        <f>'MSB Data'!U29</f>
        <v>591.20000000000005</v>
      </c>
      <c r="J23" s="1">
        <v>2</v>
      </c>
      <c r="L23" s="270" t="str">
        <f>'WSB Data'!X21</f>
        <v>Mary Tucker</v>
      </c>
      <c r="M23" s="271">
        <f>'WSB Data'!G21</f>
        <v>5</v>
      </c>
      <c r="N23" s="272">
        <f>'WSB Data'!Q21</f>
        <v>592.79999999999995</v>
      </c>
      <c r="O23" s="273" t="str">
        <f>'WSB Data'!R21</f>
        <v/>
      </c>
      <c r="P23" s="274">
        <f>'WSB Data'!U21</f>
        <v>592.79999999999995</v>
      </c>
      <c r="Q23" s="277" t="s">
        <v>145</v>
      </c>
    </row>
    <row r="24" spans="2:21" ht="15" thickBot="1" x14ac:dyDescent="0.4">
      <c r="B24" s="1">
        <v>3</v>
      </c>
      <c r="D24" s="237" t="str">
        <f>'MSB Data'!X45</f>
        <v>Braden Peiser</v>
      </c>
      <c r="E24" s="257">
        <f>'MSB Data'!G45</f>
        <v>5</v>
      </c>
      <c r="F24" s="261">
        <f>'MSB Data'!Q45</f>
        <v>590.20000000000005</v>
      </c>
      <c r="G24" s="259" t="str">
        <f>'MSB Data'!R45</f>
        <v/>
      </c>
      <c r="H24" s="238">
        <f>'MSB Data'!U45</f>
        <v>590.20000000000005</v>
      </c>
      <c r="J24" s="1">
        <v>3</v>
      </c>
      <c r="L24" s="237" t="str">
        <f>'WSB Data'!X33</f>
        <v>Sarah Beard</v>
      </c>
      <c r="M24" s="257">
        <f>'WSB Data'!G33</f>
        <v>5</v>
      </c>
      <c r="N24" s="261">
        <f>'WSB Data'!Q33</f>
        <v>592</v>
      </c>
      <c r="O24" s="259" t="str">
        <f>'WSB Data'!R33</f>
        <v/>
      </c>
      <c r="P24" s="238">
        <f>'WSB Data'!U33</f>
        <v>592</v>
      </c>
    </row>
    <row r="25" spans="2:21" ht="15" thickBot="1" x14ac:dyDescent="0.4">
      <c r="B25" s="1">
        <v>4</v>
      </c>
      <c r="D25" s="270" t="str">
        <f>'MSB Data'!X17</f>
        <v>Patrick Sunderman</v>
      </c>
      <c r="E25" s="271">
        <f>'MSB Data'!G17</f>
        <v>5</v>
      </c>
      <c r="F25" s="272">
        <f>'MSB Data'!Q17</f>
        <v>590</v>
      </c>
      <c r="G25" s="273" t="str">
        <f>'MSB Data'!R17</f>
        <v/>
      </c>
      <c r="H25" s="274">
        <f>'MSB Data'!U17</f>
        <v>590</v>
      </c>
      <c r="I25" s="276" t="s">
        <v>145</v>
      </c>
      <c r="J25" s="1">
        <v>4</v>
      </c>
      <c r="L25" s="278" t="str">
        <f>'WSB Data'!X53</f>
        <v>Ali Weisz</v>
      </c>
      <c r="M25" s="293">
        <f>'WSB Data'!G53</f>
        <v>5</v>
      </c>
      <c r="N25" s="294">
        <f>'WSB Data'!Q53</f>
        <v>589.20000000000005</v>
      </c>
      <c r="O25" s="295" t="str">
        <f>'WSB Data'!R53</f>
        <v/>
      </c>
      <c r="P25" s="296">
        <f>'WSB Data'!U53</f>
        <v>589.20000000000005</v>
      </c>
    </row>
    <row r="26" spans="2:21" ht="15" thickBot="1" x14ac:dyDescent="0.4">
      <c r="B26" s="1">
        <v>5</v>
      </c>
      <c r="D26" s="237" t="str">
        <f>'MSB Data'!X37</f>
        <v>Lucas Kozeniesky</v>
      </c>
      <c r="E26" s="257">
        <f>'MSB Data'!G37</f>
        <v>5</v>
      </c>
      <c r="F26" s="261">
        <f>'MSB Data'!Q37</f>
        <v>589.6</v>
      </c>
      <c r="G26" s="259" t="str">
        <f>'MSB Data'!R37</f>
        <v/>
      </c>
      <c r="H26" s="238">
        <f>'MSB Data'!U37</f>
        <v>589.6</v>
      </c>
      <c r="J26" s="1">
        <v>5</v>
      </c>
      <c r="L26" s="278" t="str">
        <f>'WSB Data'!X139</f>
        <v>Elizabeth Marsh</v>
      </c>
      <c r="M26" s="293">
        <f>'WSB Data'!G139</f>
        <v>5</v>
      </c>
      <c r="N26" s="294">
        <f>'WSB Data'!Q139</f>
        <v>589.20000000000005</v>
      </c>
      <c r="O26" s="295" t="str">
        <f>'WSB Data'!R139</f>
        <v/>
      </c>
      <c r="P26" s="296">
        <f>'WSB Data'!U139</f>
        <v>589.20000000000005</v>
      </c>
    </row>
    <row r="27" spans="2:21" ht="15" thickBot="1" x14ac:dyDescent="0.4">
      <c r="B27" s="1">
        <v>6</v>
      </c>
      <c r="D27" s="270" t="str">
        <f>'MSB Data'!X21</f>
        <v>Nick Mowrer</v>
      </c>
      <c r="E27" s="271">
        <f>'MSB Data'!G21</f>
        <v>5</v>
      </c>
      <c r="F27" s="272">
        <f>'MSB Data'!Q21</f>
        <v>588.20000000000005</v>
      </c>
      <c r="G27" s="273" t="str">
        <f>'MSB Data'!R21</f>
        <v/>
      </c>
      <c r="H27" s="274">
        <f>'MSB Data'!U21</f>
        <v>588.20000000000005</v>
      </c>
      <c r="I27" s="276" t="s">
        <v>145</v>
      </c>
      <c r="J27" s="1">
        <v>6</v>
      </c>
      <c r="L27" s="237" t="str">
        <f>'WSB Data'!X37</f>
        <v>Cecelia Ossi</v>
      </c>
      <c r="M27" s="257">
        <f>'WSB Data'!G37</f>
        <v>5</v>
      </c>
      <c r="N27" s="261">
        <f>'WSB Data'!Q37</f>
        <v>588.79999999999995</v>
      </c>
      <c r="O27" s="259" t="str">
        <f>'WSB Data'!R37</f>
        <v/>
      </c>
      <c r="P27" s="238">
        <f>'WSB Data'!U37</f>
        <v>588.79999999999995</v>
      </c>
    </row>
    <row r="28" spans="2:21" ht="15" thickBot="1" x14ac:dyDescent="0.4">
      <c r="B28" s="1">
        <v>7</v>
      </c>
      <c r="D28" s="237" t="str">
        <f>'MSB Data'!X57</f>
        <v>Peter Fiori</v>
      </c>
      <c r="E28" s="257">
        <f>'MSB Data'!G57</f>
        <v>5</v>
      </c>
      <c r="F28" s="261">
        <f>'MSB Data'!Q57</f>
        <v>588</v>
      </c>
      <c r="G28" s="259" t="str">
        <f>'MSB Data'!R57</f>
        <v/>
      </c>
      <c r="H28" s="238">
        <f>'MSB Data'!U57</f>
        <v>588</v>
      </c>
      <c r="J28" s="1">
        <v>12</v>
      </c>
      <c r="L28" s="278" t="str">
        <f>'WSB Data'!X61</f>
        <v>Ginny Thrasher</v>
      </c>
      <c r="M28" s="293">
        <f>'WSB Data'!G61</f>
        <v>5</v>
      </c>
      <c r="N28" s="294">
        <f>'WSB Data'!Q61</f>
        <v>588.79999999999995</v>
      </c>
      <c r="O28" s="295" t="str">
        <f>'WSB Data'!R61</f>
        <v/>
      </c>
      <c r="P28" s="296">
        <f>'WSB Data'!U61</f>
        <v>588.79999999999995</v>
      </c>
    </row>
    <row r="29" spans="2:21" ht="15" thickBot="1" x14ac:dyDescent="0.4">
      <c r="B29" s="1">
        <v>8</v>
      </c>
      <c r="D29" s="280" t="str">
        <f>'MSB Data'!X116</f>
        <v>Jared Eddy</v>
      </c>
      <c r="E29" s="298">
        <f>'MSB Data'!G116</f>
        <v>5</v>
      </c>
      <c r="F29" s="299">
        <f>'MSB Data'!Q116</f>
        <v>587.4</v>
      </c>
      <c r="G29" s="300" t="str">
        <f>'MSB Data'!R116</f>
        <v/>
      </c>
      <c r="H29" s="301">
        <f>'MSB Data'!U116</f>
        <v>587.4</v>
      </c>
      <c r="J29" s="1">
        <v>7</v>
      </c>
      <c r="L29" s="280" t="str">
        <f>'WSB Data'!X100</f>
        <v>Elizabeth Probst</v>
      </c>
      <c r="M29" s="298">
        <f>'WSB Data'!G100</f>
        <v>5</v>
      </c>
      <c r="N29" s="299">
        <f>'WSB Data'!Q100</f>
        <v>587.79999999999995</v>
      </c>
      <c r="O29" s="300" t="str">
        <f>'WSB Data'!R100</f>
        <v/>
      </c>
      <c r="P29" s="301">
        <f>'WSB Data'!U100</f>
        <v>587.79999999999995</v>
      </c>
    </row>
    <row r="30" spans="2:21" ht="15" thickBot="1" x14ac:dyDescent="0.4">
      <c r="B30" s="1">
        <v>9</v>
      </c>
      <c r="D30" s="280" t="str">
        <f>'MSB Data'!X100</f>
        <v>Matt Sanchez</v>
      </c>
      <c r="E30" s="298">
        <f>'MSB Data'!G100</f>
        <v>5</v>
      </c>
      <c r="F30" s="299">
        <f>'MSB Data'!Q100</f>
        <v>586.20000000000005</v>
      </c>
      <c r="G30" s="300" t="str">
        <f>'MSB Data'!R100</f>
        <v/>
      </c>
      <c r="H30" s="301">
        <f>'MSB Data'!U100</f>
        <v>586.20000000000005</v>
      </c>
      <c r="J30" s="1">
        <v>8</v>
      </c>
      <c r="L30" s="239" t="str">
        <f>'WSB Data'!X25</f>
        <v>Katie Zaun</v>
      </c>
      <c r="M30" s="275">
        <f>'WSB Data'!G25</f>
        <v>5</v>
      </c>
      <c r="N30" s="265">
        <f>'WSB Data'!Q25</f>
        <v>587</v>
      </c>
      <c r="O30" s="266" t="str">
        <f>'WSB Data'!R25</f>
        <v/>
      </c>
      <c r="P30" s="240">
        <f>'WSB Data'!U25</f>
        <v>587</v>
      </c>
    </row>
    <row r="31" spans="2:21" ht="15" thickBot="1" x14ac:dyDescent="0.4">
      <c r="B31" s="1">
        <v>10</v>
      </c>
      <c r="D31" s="280" t="str">
        <f>'MSB Data'!X61</f>
        <v>Jared Desrosiers</v>
      </c>
      <c r="E31" s="298">
        <f>'MSB Data'!G61</f>
        <v>5</v>
      </c>
      <c r="F31" s="299">
        <f>'MSB Data'!Q61</f>
        <v>585.4</v>
      </c>
      <c r="G31" s="300" t="str">
        <f>'MSB Data'!R61</f>
        <v/>
      </c>
      <c r="H31" s="301">
        <f>'MSB Data'!U61</f>
        <v>585.4</v>
      </c>
      <c r="J31" s="1">
        <v>9</v>
      </c>
      <c r="L31" s="239" t="str">
        <f>'WSB Data'!X45</f>
        <v>Malori Brown</v>
      </c>
      <c r="M31" s="275">
        <f>'WSB Data'!G45</f>
        <v>5</v>
      </c>
      <c r="N31" s="265">
        <f>'WSB Data'!Q45</f>
        <v>586.79999999999995</v>
      </c>
      <c r="O31" s="266" t="str">
        <f>'WSB Data'!R45</f>
        <v/>
      </c>
      <c r="P31" s="240">
        <f>'WSB Data'!U45</f>
        <v>586.79999999999995</v>
      </c>
    </row>
    <row r="32" spans="2:21" ht="15" thickBot="1" x14ac:dyDescent="0.4">
      <c r="B32" s="1">
        <v>11</v>
      </c>
      <c r="D32" s="280" t="str">
        <f>'MSB Data'!X76</f>
        <v>Tyler Wee</v>
      </c>
      <c r="E32" s="298">
        <f>'MSB Data'!G76</f>
        <v>5</v>
      </c>
      <c r="F32" s="299">
        <f>'MSB Data'!Q76</f>
        <v>585.20000000000005</v>
      </c>
      <c r="G32" s="300" t="str">
        <f>'MSB Data'!R76</f>
        <v/>
      </c>
      <c r="H32" s="301">
        <f>'MSB Data'!U76</f>
        <v>585.20000000000005</v>
      </c>
      <c r="J32" s="1">
        <v>10</v>
      </c>
      <c r="L32" s="280" t="str">
        <f>'WSB Data'!X80</f>
        <v>Molly McGhin</v>
      </c>
      <c r="M32" s="298">
        <f>'WSB Data'!G80</f>
        <v>5</v>
      </c>
      <c r="N32" s="299">
        <f>'WSB Data'!Q80</f>
        <v>586.4</v>
      </c>
      <c r="O32" s="300" t="str">
        <f>'WSB Data'!R80</f>
        <v/>
      </c>
      <c r="P32" s="301">
        <f>'WSB Data'!U80</f>
        <v>586.4</v>
      </c>
    </row>
    <row r="33" spans="2:17" ht="15" thickBot="1" x14ac:dyDescent="0.4">
      <c r="B33" s="1">
        <v>12</v>
      </c>
      <c r="D33" s="280" t="str">
        <f>'MSB Data'!X92</f>
        <v>Griffin Lake</v>
      </c>
      <c r="E33" s="298">
        <f>'MSB Data'!G92</f>
        <v>5</v>
      </c>
      <c r="F33" s="299">
        <f>'MSB Data'!Q92</f>
        <v>585</v>
      </c>
      <c r="G33" s="300" t="str">
        <f>'MSB Data'!R92</f>
        <v/>
      </c>
      <c r="H33" s="301">
        <f>'MSB Data'!U92</f>
        <v>585</v>
      </c>
      <c r="J33" s="1">
        <v>11</v>
      </c>
      <c r="L33" s="280" t="str">
        <f>'WSB Data'!X96</f>
        <v>Isabella Baldwin</v>
      </c>
      <c r="M33" s="298">
        <f>'WSB Data'!G96</f>
        <v>5</v>
      </c>
      <c r="N33" s="299">
        <f>'WSB Data'!Q96</f>
        <v>585.4</v>
      </c>
      <c r="O33" s="300" t="str">
        <f>'WSB Data'!R96</f>
        <v/>
      </c>
      <c r="P33" s="301">
        <f>'WSB Data'!U96</f>
        <v>585.4</v>
      </c>
    </row>
    <row r="34" spans="2:17" ht="15" thickBot="1" x14ac:dyDescent="0.4">
      <c r="B34" s="1">
        <v>13</v>
      </c>
      <c r="D34" s="280" t="str">
        <f>'MSB Data'!X80</f>
        <v>Gavin Barnick</v>
      </c>
      <c r="E34" s="298">
        <f>'MSB Data'!G80</f>
        <v>5</v>
      </c>
      <c r="F34" s="299">
        <f>'MSB Data'!Q80</f>
        <v>584.20000000000005</v>
      </c>
      <c r="G34" s="300" t="str">
        <f>'MSB Data'!R80</f>
        <v/>
      </c>
      <c r="H34" s="301">
        <f>'MSB Data'!U80</f>
        <v>584.20000000000005</v>
      </c>
      <c r="J34" s="1">
        <v>13</v>
      </c>
      <c r="L34" s="280" t="str">
        <f>'WSB Data'!X76</f>
        <v>Anne White</v>
      </c>
      <c r="M34" s="298">
        <f>'WSB Data'!G76</f>
        <v>5</v>
      </c>
      <c r="N34" s="299">
        <f>'WSB Data'!Q76</f>
        <v>584.4</v>
      </c>
      <c r="O34" s="300" t="str">
        <f>'WSB Data'!R76</f>
        <v/>
      </c>
      <c r="P34" s="301">
        <f>'WSB Data'!U76</f>
        <v>584.4</v>
      </c>
      <c r="Q34" s="332"/>
    </row>
    <row r="35" spans="2:17" ht="15" thickBot="1" x14ac:dyDescent="0.4">
      <c r="B35" s="1">
        <v>14</v>
      </c>
      <c r="D35" s="284" t="str">
        <f>'MSB Data'!X88</f>
        <v>Richard Clark</v>
      </c>
      <c r="E35" s="286">
        <f>'MSB Data'!G88</f>
        <v>5</v>
      </c>
      <c r="F35" s="287">
        <f>'MSB Data'!Q88</f>
        <v>583.79999999999995</v>
      </c>
      <c r="G35" s="288" t="str">
        <f>'MSB Data'!R88</f>
        <v/>
      </c>
      <c r="H35" s="289">
        <f>'MSB Data'!U88</f>
        <v>583.79999999999995</v>
      </c>
      <c r="J35" s="1">
        <v>14</v>
      </c>
      <c r="L35" s="284" t="str">
        <f>'WSB Data'!X116</f>
        <v>Gracie Dinh</v>
      </c>
      <c r="M35" s="286">
        <f>'WSB Data'!G116</f>
        <v>5</v>
      </c>
      <c r="N35" s="287">
        <f>'WSB Data'!Q116</f>
        <v>583.6</v>
      </c>
      <c r="O35" s="288" t="str">
        <f>'WSB Data'!R116</f>
        <v/>
      </c>
      <c r="P35" s="289">
        <f>'WSB Data'!U116</f>
        <v>583.6</v>
      </c>
    </row>
    <row r="36" spans="2:17" ht="15" thickBot="1" x14ac:dyDescent="0.4">
      <c r="B36" s="1">
        <v>15</v>
      </c>
      <c r="D36" s="185" t="str">
        <f>'MSB Data'!X53</f>
        <v>Chance Cover</v>
      </c>
      <c r="E36" s="258">
        <f>'MSB Data'!G53</f>
        <v>5</v>
      </c>
      <c r="F36" s="262">
        <f>'MSB Data'!Q53</f>
        <v>583</v>
      </c>
      <c r="G36" s="260" t="str">
        <f>'MSB Data'!R53</f>
        <v/>
      </c>
      <c r="H36" s="186">
        <f>'MSB Data'!U53</f>
        <v>583</v>
      </c>
      <c r="J36" s="1">
        <v>15</v>
      </c>
      <c r="L36" s="284" t="str">
        <f>'WSB Data'!X84</f>
        <v>Kristen Derting</v>
      </c>
      <c r="M36" s="286">
        <f>'WSB Data'!G84</f>
        <v>5</v>
      </c>
      <c r="N36" s="287">
        <f>'WSB Data'!Q84</f>
        <v>583</v>
      </c>
      <c r="O36" s="288" t="str">
        <f>'WSB Data'!R84</f>
        <v/>
      </c>
      <c r="P36" s="289">
        <f>'WSB Data'!U84</f>
        <v>583</v>
      </c>
    </row>
    <row r="37" spans="2:17" ht="15" thickBot="1" x14ac:dyDescent="0.4">
      <c r="B37" s="1">
        <v>16</v>
      </c>
      <c r="D37" s="185" t="str">
        <f>'MSB Data'!X33</f>
        <v>Levi Clark</v>
      </c>
      <c r="E37" s="258">
        <f>'MSB Data'!G33</f>
        <v>5</v>
      </c>
      <c r="F37" s="262">
        <f>'MSB Data'!Q33</f>
        <v>582.4</v>
      </c>
      <c r="G37" s="260" t="str">
        <f>'MSB Data'!R33</f>
        <v/>
      </c>
      <c r="H37" s="186">
        <f>'MSB Data'!U33</f>
        <v>582.4</v>
      </c>
      <c r="J37" s="1">
        <v>16</v>
      </c>
      <c r="L37" s="284" t="str">
        <f>'WSB Data'!X65</f>
        <v>Abigail Gordon</v>
      </c>
      <c r="M37" s="286">
        <f>'WSB Data'!G65</f>
        <v>5</v>
      </c>
      <c r="N37" s="287">
        <f>'WSB Data'!Q65</f>
        <v>582.79999999999995</v>
      </c>
      <c r="O37" s="288" t="str">
        <f>'WSB Data'!R65</f>
        <v/>
      </c>
      <c r="P37" s="289">
        <f>'WSB Data'!U65</f>
        <v>582.79999999999995</v>
      </c>
    </row>
    <row r="38" spans="2:17" ht="15" thickBot="1" x14ac:dyDescent="0.4">
      <c r="B38" s="1">
        <v>17</v>
      </c>
      <c r="D38" s="284" t="str">
        <f>'MSB Data'!X49</f>
        <v>Scott Rockett</v>
      </c>
      <c r="E38" s="313">
        <f>'MSB Data'!G49</f>
        <v>5</v>
      </c>
      <c r="F38" s="287">
        <f>'MSB Data'!Q49</f>
        <v>582.4</v>
      </c>
      <c r="G38" s="288" t="str">
        <f>'MSB Data'!R49</f>
        <v/>
      </c>
      <c r="H38" s="289">
        <f>'MSB Data'!U49</f>
        <v>582.4</v>
      </c>
      <c r="J38" s="1">
        <v>17</v>
      </c>
      <c r="L38" s="284" t="str">
        <f>'WSB Data'!X159</f>
        <v>Lauren Hurley</v>
      </c>
      <c r="M38" s="286">
        <f>'WSB Data'!G159</f>
        <v>5</v>
      </c>
      <c r="N38" s="287">
        <f>'WSB Data'!Q159</f>
        <v>582.6</v>
      </c>
      <c r="O38" s="288" t="str">
        <f>'WSB Data'!R159</f>
        <v/>
      </c>
      <c r="P38" s="289">
        <f>'WSB Data'!U159</f>
        <v>582.6</v>
      </c>
    </row>
    <row r="39" spans="2:17" ht="15" thickBot="1" x14ac:dyDescent="0.4">
      <c r="B39" s="1">
        <v>18</v>
      </c>
      <c r="D39" s="284" t="str">
        <f>'MSB Data'!X41</f>
        <v>Brandon Muske</v>
      </c>
      <c r="E39" s="286">
        <f>'MSB Data'!G41</f>
        <v>5</v>
      </c>
      <c r="F39" s="287">
        <f>'MSB Data'!Q41</f>
        <v>581.6</v>
      </c>
      <c r="G39" s="288" t="str">
        <f>'MSB Data'!R41</f>
        <v/>
      </c>
      <c r="H39" s="289">
        <f>'MSB Data'!U41</f>
        <v>581.6</v>
      </c>
      <c r="J39" s="1">
        <v>18</v>
      </c>
      <c r="L39" s="284" t="str">
        <f>'WSB Data'!X108</f>
        <v>Rachael Charles</v>
      </c>
      <c r="M39" s="286">
        <f>'WSB Data'!G108</f>
        <v>5</v>
      </c>
      <c r="N39" s="287">
        <f>'WSB Data'!Q108</f>
        <v>582.4</v>
      </c>
      <c r="O39" s="288" t="str">
        <f>'WSB Data'!R108</f>
        <v/>
      </c>
      <c r="P39" s="289">
        <f>'WSB Data'!U108</f>
        <v>582.4</v>
      </c>
    </row>
    <row r="40" spans="2:17" ht="15" thickBot="1" x14ac:dyDescent="0.4">
      <c r="B40" s="1">
        <v>19</v>
      </c>
      <c r="D40" s="284" t="str">
        <f>'MSB Data'!X96</f>
        <v>Dylan Gregory</v>
      </c>
      <c r="E40" s="286">
        <f>'MSB Data'!G96</f>
        <v>5</v>
      </c>
      <c r="F40" s="287">
        <f>'MSB Data'!Q96</f>
        <v>574.6</v>
      </c>
      <c r="G40" s="288" t="str">
        <f>'MSB Data'!R96</f>
        <v/>
      </c>
      <c r="H40" s="289">
        <f>'MSB Data'!U96</f>
        <v>574.6</v>
      </c>
      <c r="J40" s="1">
        <v>19</v>
      </c>
      <c r="L40" s="284" t="str">
        <f>'WSB Data'!X163</f>
        <v>Emme Walrath</v>
      </c>
      <c r="M40" s="286">
        <f>'WSB Data'!G163</f>
        <v>5</v>
      </c>
      <c r="N40" s="287">
        <f>'WSB Data'!Q163</f>
        <v>582.4</v>
      </c>
      <c r="O40" s="288" t="str">
        <f>'WSB Data'!R163</f>
        <v/>
      </c>
      <c r="P40" s="289">
        <f>'WSB Data'!U163</f>
        <v>582.4</v>
      </c>
    </row>
    <row r="41" spans="2:17" ht="15" thickBot="1" x14ac:dyDescent="0.4">
      <c r="B41" s="1">
        <v>20</v>
      </c>
      <c r="D41" s="284" t="str">
        <f>'MSB Data'!X104</f>
        <v>Max Duncan</v>
      </c>
      <c r="E41" s="286">
        <f>'MSB Data'!G104</f>
        <v>5</v>
      </c>
      <c r="F41" s="287">
        <f>'MSB Data'!Q104</f>
        <v>574.20000000000005</v>
      </c>
      <c r="G41" s="288" t="str">
        <f>'MSB Data'!R104</f>
        <v/>
      </c>
      <c r="H41" s="289">
        <f>'MSB Data'!U104</f>
        <v>574.20000000000005</v>
      </c>
      <c r="J41" s="1">
        <v>20</v>
      </c>
      <c r="L41" s="284" t="str">
        <f>'WSB Data'!X179</f>
        <v>Gabriela Zych</v>
      </c>
      <c r="M41" s="286">
        <f>'WSB Data'!G179</f>
        <v>5</v>
      </c>
      <c r="N41" s="287">
        <f>'WSB Data'!Q179</f>
        <v>582.20000000000005</v>
      </c>
      <c r="O41" s="288" t="str">
        <f>'WSB Data'!R179</f>
        <v/>
      </c>
      <c r="P41" s="289">
        <f>'WSB Data'!U179</f>
        <v>582.20000000000005</v>
      </c>
    </row>
    <row r="42" spans="2:17" ht="15" thickBot="1" x14ac:dyDescent="0.4">
      <c r="B42" s="1"/>
      <c r="D42" s="241" t="str">
        <f>'MSB Data'!X120</f>
        <v>Gavin Perkowski</v>
      </c>
      <c r="E42" s="291">
        <f>'MSB Data'!G120</f>
        <v>1</v>
      </c>
      <c r="F42" s="263">
        <f>'MSB Data'!Q120</f>
        <v>585</v>
      </c>
      <c r="G42" s="264" t="str">
        <f>'MSB Data'!R120</f>
        <v/>
      </c>
      <c r="H42" s="256">
        <f>'MSB Data'!U120</f>
        <v>585</v>
      </c>
      <c r="I42" t="s">
        <v>181</v>
      </c>
      <c r="J42" s="1">
        <v>21</v>
      </c>
      <c r="L42" s="284" t="str">
        <f>'WSB Data'!X57</f>
        <v>Stephanie Allan</v>
      </c>
      <c r="M42" s="286">
        <f>'WSB Data'!G57</f>
        <v>5</v>
      </c>
      <c r="N42" s="287">
        <f>'WSB Data'!Q57</f>
        <v>581</v>
      </c>
      <c r="O42" s="288" t="str">
        <f>'WSB Data'!R57</f>
        <v/>
      </c>
      <c r="P42" s="289">
        <f>'WSB Data'!U57</f>
        <v>581</v>
      </c>
    </row>
    <row r="43" spans="2:17" ht="15" thickBot="1" x14ac:dyDescent="0.4">
      <c r="B43" s="1"/>
      <c r="D43" s="241" t="str">
        <f>'MSB Data'!X131</f>
        <v>Jack Ogoreuc</v>
      </c>
      <c r="E43" s="291">
        <f>'MSB Data'!G131</f>
        <v>1</v>
      </c>
      <c r="F43" s="263">
        <f>'MSB Data'!Q131</f>
        <v>583</v>
      </c>
      <c r="G43" s="264" t="str">
        <f>'MSB Data'!R131</f>
        <v/>
      </c>
      <c r="H43" s="256">
        <f>'MSB Data'!U131</f>
        <v>583</v>
      </c>
      <c r="I43" t="s">
        <v>181</v>
      </c>
      <c r="J43" s="1">
        <v>22</v>
      </c>
      <c r="L43" s="284" t="str">
        <f>'WSB Data'!X155</f>
        <v>Carley Seabrooke</v>
      </c>
      <c r="M43" s="286">
        <f>'WSB Data'!G155</f>
        <v>5</v>
      </c>
      <c r="N43" s="287">
        <f>'WSB Data'!Q155</f>
        <v>580.6</v>
      </c>
      <c r="O43" s="288" t="str">
        <f>'WSB Data'!R155</f>
        <v/>
      </c>
      <c r="P43" s="289">
        <f>'WSB Data'!U155</f>
        <v>580.6</v>
      </c>
    </row>
    <row r="44" spans="2:17" ht="15" thickBot="1" x14ac:dyDescent="0.4">
      <c r="B44" s="1"/>
      <c r="D44" s="241" t="str">
        <f>'MSB Data'!X108</f>
        <v>Scott Patterson</v>
      </c>
      <c r="E44" s="291">
        <f>'MSB Data'!G108</f>
        <v>4</v>
      </c>
      <c r="F44" s="263">
        <f>'MSB Data'!Q108</f>
        <v>579.25</v>
      </c>
      <c r="G44" s="264" t="str">
        <f>'MSB Data'!R108</f>
        <v/>
      </c>
      <c r="H44" s="256">
        <f>'MSB Data'!U108</f>
        <v>579.25</v>
      </c>
      <c r="I44" t="s">
        <v>181</v>
      </c>
      <c r="J44" s="1">
        <v>23</v>
      </c>
      <c r="L44" s="185" t="str">
        <f>'WSB Data'!X49</f>
        <v>Hannah Black</v>
      </c>
      <c r="M44" s="258">
        <f>'WSB Data'!G49</f>
        <v>5</v>
      </c>
      <c r="N44" s="262">
        <f>'WSB Data'!Q49</f>
        <v>580.4</v>
      </c>
      <c r="O44" s="260" t="str">
        <f>'WSB Data'!R49</f>
        <v/>
      </c>
      <c r="P44" s="186">
        <f>'WSB Data'!U49</f>
        <v>580.4</v>
      </c>
    </row>
    <row r="45" spans="2:17" ht="15" thickBot="1" x14ac:dyDescent="0.4">
      <c r="B45" s="1"/>
      <c r="D45" s="241" t="str">
        <f>'MSB Data'!X112</f>
        <v>James Hart</v>
      </c>
      <c r="E45" s="291">
        <f>'MSB Data'!G112</f>
        <v>3</v>
      </c>
      <c r="F45" s="263">
        <f>'MSB Data'!Q112</f>
        <v>578.33333333333337</v>
      </c>
      <c r="G45" s="264" t="str">
        <f>'MSB Data'!R112</f>
        <v/>
      </c>
      <c r="H45" s="256">
        <f>'MSB Data'!U112</f>
        <v>578.33333333333337</v>
      </c>
      <c r="I45" t="s">
        <v>181</v>
      </c>
      <c r="J45" s="1">
        <v>24</v>
      </c>
      <c r="L45" s="284" t="str">
        <f>'WSB Data'!X207</f>
        <v>Rylie Passmore</v>
      </c>
      <c r="M45" s="286">
        <f>'WSB Data'!G207</f>
        <v>5</v>
      </c>
      <c r="N45" s="287">
        <f>'WSB Data'!Q207</f>
        <v>580.4</v>
      </c>
      <c r="O45" s="288" t="str">
        <f>'WSB Data'!R207</f>
        <v/>
      </c>
      <c r="P45" s="289">
        <f>'WSB Data'!U207</f>
        <v>580.4</v>
      </c>
    </row>
    <row r="46" spans="2:17" ht="15" thickBot="1" x14ac:dyDescent="0.4">
      <c r="B46" s="1"/>
      <c r="D46" s="241" t="str">
        <f>'MSB Data'!X72</f>
        <v>Rylan Kissell</v>
      </c>
      <c r="E46" s="291">
        <f>'MSB Data'!G72</f>
        <v>4</v>
      </c>
      <c r="F46" s="263">
        <f>'MSB Data'!Q72</f>
        <v>576.25</v>
      </c>
      <c r="G46" s="264" t="str">
        <f>'MSB Data'!R72</f>
        <v/>
      </c>
      <c r="H46" s="256">
        <f>'MSB Data'!U72</f>
        <v>576.25</v>
      </c>
      <c r="I46" t="s">
        <v>181</v>
      </c>
      <c r="J46" s="1">
        <v>25</v>
      </c>
      <c r="L46" s="284" t="str">
        <f>'WSB Data'!X135</f>
        <v>Emma Pereira</v>
      </c>
      <c r="M46" s="286">
        <f>'WSB Data'!G135</f>
        <v>5</v>
      </c>
      <c r="N46" s="287">
        <f>'WSB Data'!Q135</f>
        <v>578.4</v>
      </c>
      <c r="O46" s="288" t="str">
        <f>'WSB Data'!R135</f>
        <v/>
      </c>
      <c r="P46" s="289">
        <f>'WSB Data'!U135</f>
        <v>578.4</v>
      </c>
    </row>
    <row r="47" spans="2:17" ht="15" thickBot="1" x14ac:dyDescent="0.4">
      <c r="B47" s="1"/>
      <c r="D47" s="241" t="str">
        <f>'MSB Data'!X124</f>
        <v>Zachary Jackson</v>
      </c>
      <c r="E47" s="291">
        <f>'MSB Data'!G124</f>
        <v>2</v>
      </c>
      <c r="F47" s="263">
        <f>'MSB Data'!Q124</f>
        <v>574.5</v>
      </c>
      <c r="G47" s="264" t="str">
        <f>'MSB Data'!R124</f>
        <v/>
      </c>
      <c r="H47" s="256">
        <f>'MSB Data'!U124</f>
        <v>574.5</v>
      </c>
      <c r="I47" t="s">
        <v>181</v>
      </c>
      <c r="J47" s="1">
        <v>26</v>
      </c>
      <c r="L47" s="284" t="str">
        <f>'WSB Data'!X147</f>
        <v>Katrina Demerle</v>
      </c>
      <c r="M47" s="286">
        <f>'WSB Data'!G147</f>
        <v>5</v>
      </c>
      <c r="N47" s="287">
        <f>'WSB Data'!Q147</f>
        <v>578</v>
      </c>
      <c r="O47" s="288" t="str">
        <f>'WSB Data'!R147</f>
        <v/>
      </c>
      <c r="P47" s="289">
        <f>'WSB Data'!U147</f>
        <v>578</v>
      </c>
    </row>
    <row r="48" spans="2:17" ht="15" thickBot="1" x14ac:dyDescent="0.4">
      <c r="B48" s="1"/>
      <c r="D48" s="241" t="str">
        <f>'MSB Data'!X135</f>
        <v>Jacob Wisman</v>
      </c>
      <c r="E48" s="291">
        <f>'MSB Data'!G135</f>
        <v>3</v>
      </c>
      <c r="F48" s="263">
        <f>'MSB Data'!Q135</f>
        <v>574.33333333333337</v>
      </c>
      <c r="G48" s="264" t="str">
        <f>'MSB Data'!R135</f>
        <v/>
      </c>
      <c r="H48" s="256">
        <f>'MSB Data'!U135</f>
        <v>574.33333333333337</v>
      </c>
      <c r="I48" t="s">
        <v>181</v>
      </c>
      <c r="J48" s="1">
        <v>27</v>
      </c>
      <c r="L48" s="284" t="str">
        <f>'WSB Data'!X143</f>
        <v>Alivia Perkins</v>
      </c>
      <c r="M48" s="286">
        <f>'WSB Data'!G143</f>
        <v>5</v>
      </c>
      <c r="N48" s="287">
        <f>'WSB Data'!Q143</f>
        <v>577.6</v>
      </c>
      <c r="O48" s="288" t="str">
        <f>'WSB Data'!R143</f>
        <v/>
      </c>
      <c r="P48" s="289">
        <f>'WSB Data'!U143</f>
        <v>577.6</v>
      </c>
    </row>
    <row r="49" spans="2:17" ht="15" thickBot="1" x14ac:dyDescent="0.4">
      <c r="B49" s="1"/>
      <c r="D49" s="241" t="str">
        <f>'MSB Data'!X65</f>
        <v>John Blanton</v>
      </c>
      <c r="E49" s="291">
        <f>'MSB Data'!G65</f>
        <v>4</v>
      </c>
      <c r="F49" s="263">
        <f>'MSB Data'!Q65</f>
        <v>568.75</v>
      </c>
      <c r="G49" s="264" t="str">
        <f>'MSB Data'!R65</f>
        <v/>
      </c>
      <c r="H49" s="256">
        <f>'MSB Data'!U65</f>
        <v>568.75</v>
      </c>
      <c r="I49" t="s">
        <v>181</v>
      </c>
      <c r="J49" s="1">
        <v>28</v>
      </c>
      <c r="L49" s="284" t="str">
        <f>'WSB Data'!X128</f>
        <v>Addy Burrow</v>
      </c>
      <c r="M49" s="286">
        <f>'WSB Data'!G128</f>
        <v>5</v>
      </c>
      <c r="N49" s="287">
        <f>'WSB Data'!Q128</f>
        <v>577.4</v>
      </c>
      <c r="O49" s="288" t="str">
        <f>'WSB Data'!R128</f>
        <v/>
      </c>
      <c r="P49" s="289">
        <f>'WSB Data'!U128</f>
        <v>577.4</v>
      </c>
    </row>
    <row r="50" spans="2:17" ht="15" thickBot="1" x14ac:dyDescent="0.4">
      <c r="B50" s="1"/>
      <c r="D50" s="241" t="str">
        <f>'MSB Data'!X84</f>
        <v>Nathan Wehrlan</v>
      </c>
      <c r="E50" s="291">
        <f>'MSB Data'!G84</f>
        <v>2</v>
      </c>
      <c r="F50" s="263">
        <f>'MSB Data'!Q84</f>
        <v>559.5</v>
      </c>
      <c r="G50" s="264" t="str">
        <f>'MSB Data'!R84</f>
        <v/>
      </c>
      <c r="H50" s="256">
        <f>'MSB Data'!U84</f>
        <v>559.5</v>
      </c>
      <c r="I50" t="s">
        <v>181</v>
      </c>
      <c r="J50" s="1">
        <v>29</v>
      </c>
      <c r="L50" s="284" t="str">
        <f>'WSB Data'!X112</f>
        <v>Jeanne Haverhill</v>
      </c>
      <c r="M50" s="286">
        <f>'WSB Data'!G112</f>
        <v>5</v>
      </c>
      <c r="N50" s="287">
        <f>'WSB Data'!Q112</f>
        <v>576.4</v>
      </c>
      <c r="O50" s="288" t="str">
        <f>'WSB Data'!R112</f>
        <v/>
      </c>
      <c r="P50" s="289">
        <f>'WSB Data'!U112</f>
        <v>576.4</v>
      </c>
    </row>
    <row r="51" spans="2:17" ht="15" thickBot="1" x14ac:dyDescent="0.4">
      <c r="B51" s="1"/>
      <c r="D51" s="168" t="str">
        <f>'MSB Data'!X139</f>
        <v/>
      </c>
      <c r="E51" s="334" t="str">
        <f>'MSB Data'!G139</f>
        <v/>
      </c>
      <c r="F51" s="335" t="str">
        <f>'MSB Data'!Q139</f>
        <v/>
      </c>
      <c r="G51" s="336" t="str">
        <f>'MSB Data'!R139</f>
        <v/>
      </c>
      <c r="H51" s="333" t="str">
        <f>'MSB Data'!U139</f>
        <v/>
      </c>
      <c r="J51" s="1">
        <v>30</v>
      </c>
      <c r="L51" s="284" t="str">
        <f>'WSB Data'!X167</f>
        <v>Charlotte Mick</v>
      </c>
      <c r="M51" s="286">
        <f>'WSB Data'!G167</f>
        <v>5</v>
      </c>
      <c r="N51" s="287">
        <f>'WSB Data'!Q167</f>
        <v>575.6</v>
      </c>
      <c r="O51" s="288" t="str">
        <f>'WSB Data'!R167</f>
        <v/>
      </c>
      <c r="P51" s="289">
        <f>'WSB Data'!U167</f>
        <v>575.6</v>
      </c>
    </row>
    <row r="52" spans="2:17" ht="15" thickBot="1" x14ac:dyDescent="0.4">
      <c r="B52" s="1"/>
      <c r="D52" s="168" t="str">
        <f>'MSB Data'!X143</f>
        <v/>
      </c>
      <c r="E52" s="334" t="str">
        <f>'MSB Data'!G143</f>
        <v/>
      </c>
      <c r="F52" s="335" t="str">
        <f>'MSB Data'!Q143</f>
        <v/>
      </c>
      <c r="G52" s="336" t="str">
        <f>'MSB Data'!R143</f>
        <v/>
      </c>
      <c r="H52" s="333" t="str">
        <f>'MSB Data'!U143</f>
        <v/>
      </c>
      <c r="J52" s="1">
        <v>31</v>
      </c>
      <c r="L52" s="284" t="str">
        <f>'WSB Data'!X124</f>
        <v>Camryn Camp</v>
      </c>
      <c r="M52" s="286">
        <f>'WSB Data'!G124</f>
        <v>5</v>
      </c>
      <c r="N52" s="287">
        <f>'WSB Data'!Q124</f>
        <v>574.79999999999995</v>
      </c>
      <c r="O52" s="288" t="str">
        <f>'WSB Data'!R124</f>
        <v/>
      </c>
      <c r="P52" s="289">
        <f>'WSB Data'!U124</f>
        <v>574.79999999999995</v>
      </c>
    </row>
    <row r="53" spans="2:17" ht="15" thickBot="1" x14ac:dyDescent="0.4">
      <c r="B53" s="1"/>
      <c r="D53" s="168" t="str">
        <f>'MSB Data'!X147</f>
        <v/>
      </c>
      <c r="E53" s="334" t="str">
        <f>'MSB Data'!G147</f>
        <v/>
      </c>
      <c r="F53" s="335" t="str">
        <f>'MSB Data'!Q147</f>
        <v/>
      </c>
      <c r="G53" s="336" t="str">
        <f>'MSB Data'!R147</f>
        <v/>
      </c>
      <c r="H53" s="333" t="str">
        <f>'MSB Data'!U147</f>
        <v/>
      </c>
      <c r="J53" s="1">
        <v>32</v>
      </c>
      <c r="L53" s="185" t="str">
        <f>'WSB Data'!X41</f>
        <v>Julianna Hays</v>
      </c>
      <c r="M53" s="258">
        <f>'WSB Data'!G41</f>
        <v>5</v>
      </c>
      <c r="N53" s="262">
        <f>'WSB Data'!Q41</f>
        <v>574</v>
      </c>
      <c r="O53" s="260" t="str">
        <f>'WSB Data'!R41</f>
        <v/>
      </c>
      <c r="P53" s="186">
        <f>'WSB Data'!U41</f>
        <v>574</v>
      </c>
    </row>
    <row r="54" spans="2:17" ht="15" thickBot="1" x14ac:dyDescent="0.4">
      <c r="B54" s="1"/>
      <c r="D54" s="168" t="str">
        <f>'MSB Data'!X151</f>
        <v/>
      </c>
      <c r="E54" s="334" t="str">
        <f>'MSB Data'!G151</f>
        <v/>
      </c>
      <c r="F54" s="335" t="str">
        <f>'MSB Data'!Q151</f>
        <v/>
      </c>
      <c r="G54" s="336" t="str">
        <f>'MSB Data'!R151</f>
        <v/>
      </c>
      <c r="H54" s="333" t="str">
        <f>'MSB Data'!U151</f>
        <v/>
      </c>
      <c r="J54" s="1">
        <v>33</v>
      </c>
      <c r="L54" s="284" t="str">
        <f>'WSB Data'!X104</f>
        <v>Claudia Muzik</v>
      </c>
      <c r="M54" s="286">
        <f>'WSB Data'!G104</f>
        <v>5</v>
      </c>
      <c r="N54" s="287">
        <f>'WSB Data'!Q104</f>
        <v>571.79999999999995</v>
      </c>
      <c r="O54" s="288" t="str">
        <f>'WSB Data'!R104</f>
        <v/>
      </c>
      <c r="P54" s="289">
        <f>'WSB Data'!U104</f>
        <v>571.79999999999995</v>
      </c>
    </row>
    <row r="55" spans="2:17" ht="15" thickBot="1" x14ac:dyDescent="0.4">
      <c r="B55" s="1"/>
      <c r="D55" s="168" t="str">
        <f>'MSB Data'!X155</f>
        <v/>
      </c>
      <c r="E55" s="334" t="str">
        <f>'MSB Data'!G155</f>
        <v/>
      </c>
      <c r="F55" s="335" t="str">
        <f>'MSB Data'!Q155</f>
        <v/>
      </c>
      <c r="G55" s="336" t="str">
        <f>'MSB Data'!R155</f>
        <v/>
      </c>
      <c r="H55" s="333" t="str">
        <f>'MSB Data'!U155</f>
        <v/>
      </c>
      <c r="J55" s="1">
        <v>34</v>
      </c>
      <c r="L55" s="284" t="str">
        <f>'WSB Data'!X203</f>
        <v>Ashlyn Blake</v>
      </c>
      <c r="M55" s="286">
        <f>'WSB Data'!G203</f>
        <v>5</v>
      </c>
      <c r="N55" s="287">
        <f>'WSB Data'!Q203</f>
        <v>570.4</v>
      </c>
      <c r="O55" s="288" t="str">
        <f>'WSB Data'!R203</f>
        <v/>
      </c>
      <c r="P55" s="289">
        <f>'WSB Data'!U203</f>
        <v>570.4</v>
      </c>
    </row>
    <row r="56" spans="2:17" ht="15" thickBot="1" x14ac:dyDescent="0.4">
      <c r="B56" s="1"/>
      <c r="D56" s="168" t="str">
        <f>'MSB Data'!X159</f>
        <v/>
      </c>
      <c r="E56" s="334" t="str">
        <f>'MSB Data'!G159</f>
        <v/>
      </c>
      <c r="F56" s="335" t="str">
        <f>'MSB Data'!Q159</f>
        <v/>
      </c>
      <c r="G56" s="336" t="str">
        <f>'MSB Data'!R159</f>
        <v/>
      </c>
      <c r="H56" s="333" t="str">
        <f>'MSB Data'!U159</f>
        <v/>
      </c>
      <c r="J56" s="1">
        <v>35</v>
      </c>
      <c r="L56" s="284" t="str">
        <f>'WSB Data'!X88</f>
        <v>Bremen Butler</v>
      </c>
      <c r="M56" s="286">
        <f>'WSB Data'!G88</f>
        <v>5</v>
      </c>
      <c r="N56" s="287">
        <f>'WSB Data'!Q88</f>
        <v>570</v>
      </c>
      <c r="O56" s="288" t="str">
        <f>'WSB Data'!R88</f>
        <v/>
      </c>
      <c r="P56" s="289">
        <f>'WSB Data'!U88</f>
        <v>570</v>
      </c>
    </row>
    <row r="57" spans="2:17" ht="15" thickBot="1" x14ac:dyDescent="0.4">
      <c r="B57" s="1"/>
      <c r="D57" s="168" t="str">
        <f>'MSB Data'!X163</f>
        <v/>
      </c>
      <c r="E57" s="334" t="str">
        <f>'MSB Data'!G163</f>
        <v/>
      </c>
      <c r="F57" s="335" t="str">
        <f>'MSB Data'!Q163</f>
        <v/>
      </c>
      <c r="G57" s="336" t="str">
        <f>'MSB Data'!R163</f>
        <v/>
      </c>
      <c r="H57" s="333" t="str">
        <f>'MSB Data'!U163</f>
        <v/>
      </c>
      <c r="J57" s="1">
        <v>36</v>
      </c>
      <c r="L57" s="284" t="str">
        <f>'WSB Data'!X120</f>
        <v>Lara Spanic</v>
      </c>
      <c r="M57" s="286">
        <f>'WSB Data'!G120</f>
        <v>5</v>
      </c>
      <c r="N57" s="287">
        <f>'WSB Data'!Q120</f>
        <v>567.20000000000005</v>
      </c>
      <c r="O57" s="288" t="str">
        <f>'WSB Data'!R120</f>
        <v/>
      </c>
      <c r="P57" s="289">
        <f>'WSB Data'!U120</f>
        <v>567.20000000000005</v>
      </c>
    </row>
    <row r="58" spans="2:17" ht="15" thickBot="1" x14ac:dyDescent="0.4">
      <c r="B58" s="1"/>
      <c r="D58" s="168" t="str">
        <f>'MSB Data'!X167</f>
        <v/>
      </c>
      <c r="E58" s="334" t="str">
        <f>'MSB Data'!G167</f>
        <v/>
      </c>
      <c r="F58" s="335" t="str">
        <f>'MSB Data'!Q167</f>
        <v/>
      </c>
      <c r="G58" s="336" t="str">
        <f>'MSB Data'!R167</f>
        <v/>
      </c>
      <c r="H58" s="333" t="str">
        <f>'MSB Data'!U167</f>
        <v/>
      </c>
      <c r="J58" s="1"/>
      <c r="L58" s="241" t="str">
        <f>'WSB Data'!X29</f>
        <v>Morgan Kreb</v>
      </c>
      <c r="M58" s="291">
        <f>'WSB Data'!G29</f>
        <v>2</v>
      </c>
      <c r="N58" s="263">
        <f>'WSB Data'!Q29</f>
        <v>585.5</v>
      </c>
      <c r="O58" s="264" t="str">
        <f>'WSB Data'!R29</f>
        <v/>
      </c>
      <c r="P58" s="256">
        <f>'WSB Data'!U29</f>
        <v>585.5</v>
      </c>
      <c r="Q58" t="s">
        <v>181</v>
      </c>
    </row>
    <row r="59" spans="2:17" ht="15" thickBot="1" x14ac:dyDescent="0.4">
      <c r="B59" s="1"/>
      <c r="D59" s="168" t="str">
        <f>'MSB Data'!X171</f>
        <v/>
      </c>
      <c r="E59" s="334" t="str">
        <f>'MSB Data'!G171</f>
        <v/>
      </c>
      <c r="F59" s="335" t="str">
        <f>'MSB Data'!Q171</f>
        <v/>
      </c>
      <c r="G59" s="336" t="str">
        <f>'MSB Data'!R171</f>
        <v/>
      </c>
      <c r="H59" s="333" t="str">
        <f>'MSB Data'!U171</f>
        <v/>
      </c>
      <c r="J59" s="1"/>
      <c r="L59" s="241" t="str">
        <f>'WSB Data'!X151</f>
        <v>Emma Rhode</v>
      </c>
      <c r="M59" s="291">
        <f>'WSB Data'!G151</f>
        <v>2</v>
      </c>
      <c r="N59" s="263">
        <f>'WSB Data'!Q151</f>
        <v>584</v>
      </c>
      <c r="O59" s="264" t="str">
        <f>'WSB Data'!R151</f>
        <v/>
      </c>
      <c r="P59" s="256">
        <f>'WSB Data'!U151</f>
        <v>584</v>
      </c>
      <c r="Q59" t="s">
        <v>181</v>
      </c>
    </row>
    <row r="60" spans="2:17" ht="15" thickBot="1" x14ac:dyDescent="0.4">
      <c r="B60" s="1"/>
      <c r="D60" s="168" t="str">
        <f>'MSB Data'!X175</f>
        <v/>
      </c>
      <c r="E60" s="334" t="str">
        <f>'MSB Data'!G175</f>
        <v/>
      </c>
      <c r="F60" s="335" t="str">
        <f>'MSB Data'!Q175</f>
        <v/>
      </c>
      <c r="G60" s="336" t="str">
        <f>'MSB Data'!R175</f>
        <v/>
      </c>
      <c r="H60" s="333" t="str">
        <f>'MSB Data'!U175</f>
        <v/>
      </c>
      <c r="J60" s="1"/>
      <c r="L60" s="241" t="str">
        <f>'WSB Data'!X171</f>
        <v>Elysa Walter</v>
      </c>
      <c r="M60" s="291">
        <f>'WSB Data'!G171</f>
        <v>1</v>
      </c>
      <c r="N60" s="263">
        <f>'WSB Data'!Q171</f>
        <v>584</v>
      </c>
      <c r="O60" s="264" t="str">
        <f>'WSB Data'!R171</f>
        <v/>
      </c>
      <c r="P60" s="256">
        <f>'WSB Data'!U171</f>
        <v>584</v>
      </c>
      <c r="Q60" t="s">
        <v>181</v>
      </c>
    </row>
    <row r="61" spans="2:17" ht="15" thickBot="1" x14ac:dyDescent="0.4">
      <c r="B61" s="1"/>
      <c r="D61" s="168" t="str">
        <f>'MSB Data'!X179</f>
        <v/>
      </c>
      <c r="E61" s="334" t="str">
        <f>'MSB Data'!G179</f>
        <v/>
      </c>
      <c r="F61" s="335" t="str">
        <f>'MSB Data'!Q179</f>
        <v/>
      </c>
      <c r="G61" s="336" t="str">
        <f>'MSB Data'!R179</f>
        <v/>
      </c>
      <c r="H61" s="333" t="str">
        <f>'MSB Data'!U179</f>
        <v/>
      </c>
      <c r="J61" s="1"/>
      <c r="L61" s="241" t="str">
        <f>'WSB Data'!X69</f>
        <v>Natalie Perrin</v>
      </c>
      <c r="M61" s="291">
        <f>'WSB Data'!G69</f>
        <v>2</v>
      </c>
      <c r="N61" s="263">
        <f>'WSB Data'!Q69</f>
        <v>581.5</v>
      </c>
      <c r="O61" s="264" t="str">
        <f>'WSB Data'!R69</f>
        <v/>
      </c>
      <c r="P61" s="256">
        <f>'WSB Data'!U69</f>
        <v>581.5</v>
      </c>
      <c r="Q61" t="s">
        <v>181</v>
      </c>
    </row>
    <row r="62" spans="2:17" ht="15" thickBot="1" x14ac:dyDescent="0.4">
      <c r="B62" s="1"/>
      <c r="D62" s="168" t="str">
        <f>'MSB Data'!X183</f>
        <v/>
      </c>
      <c r="E62" s="334" t="str">
        <f>'MSB Data'!G183</f>
        <v/>
      </c>
      <c r="F62" s="335" t="str">
        <f>'MSB Data'!Q183</f>
        <v/>
      </c>
      <c r="G62" s="336" t="str">
        <f>'MSB Data'!R183</f>
        <v/>
      </c>
      <c r="H62" s="333" t="str">
        <f>'MSB Data'!U183</f>
        <v/>
      </c>
      <c r="J62" s="1"/>
      <c r="L62" s="241" t="str">
        <f>'WSB Data'!X191</f>
        <v>Lillian Warren</v>
      </c>
      <c r="M62" s="291">
        <f>'WSB Data'!G191</f>
        <v>1</v>
      </c>
      <c r="N62" s="263">
        <f>'WSB Data'!Q191</f>
        <v>581</v>
      </c>
      <c r="O62" s="264" t="str">
        <f>'WSB Data'!R191</f>
        <v/>
      </c>
      <c r="P62" s="256">
        <f>'WSB Data'!U191</f>
        <v>581</v>
      </c>
      <c r="Q62" t="s">
        <v>181</v>
      </c>
    </row>
    <row r="63" spans="2:17" ht="15" thickBot="1" x14ac:dyDescent="0.4">
      <c r="B63" s="1"/>
      <c r="D63" s="168" t="str">
        <f>'MSB Data'!X187</f>
        <v/>
      </c>
      <c r="E63" s="334" t="str">
        <f>'MSB Data'!G187</f>
        <v/>
      </c>
      <c r="F63" s="335" t="str">
        <f>'MSB Data'!Q187</f>
        <v/>
      </c>
      <c r="G63" s="336" t="str">
        <f>'MSB Data'!R187</f>
        <v/>
      </c>
      <c r="H63" s="333" t="str">
        <f>'MSB Data'!U187</f>
        <v/>
      </c>
      <c r="J63" s="1"/>
      <c r="L63" s="241" t="str">
        <f>'WSB Data'!X175</f>
        <v>Regan Diamond</v>
      </c>
      <c r="M63" s="291">
        <f>'WSB Data'!G175</f>
        <v>3</v>
      </c>
      <c r="N63" s="263">
        <f>'WSB Data'!Q175</f>
        <v>580.66666666666663</v>
      </c>
      <c r="O63" s="264" t="str">
        <f>'WSB Data'!R175</f>
        <v/>
      </c>
      <c r="P63" s="256">
        <f>'WSB Data'!U175</f>
        <v>580.66666666666663</v>
      </c>
      <c r="Q63" t="s">
        <v>181</v>
      </c>
    </row>
    <row r="64" spans="2:17" ht="15" thickBot="1" x14ac:dyDescent="0.4">
      <c r="B64" s="1"/>
      <c r="J64" s="1"/>
      <c r="L64" s="241" t="str">
        <f>'WSB Data'!X215</f>
        <v>Rebecca Lamb</v>
      </c>
      <c r="M64" s="291">
        <f>'WSB Data'!G215</f>
        <v>1</v>
      </c>
      <c r="N64" s="263">
        <f>'WSB Data'!Q215</f>
        <v>580</v>
      </c>
      <c r="O64" s="264" t="str">
        <f>'WSB Data'!R215</f>
        <v/>
      </c>
      <c r="P64" s="256">
        <f>'WSB Data'!U215</f>
        <v>580</v>
      </c>
      <c r="Q64" t="s">
        <v>181</v>
      </c>
    </row>
    <row r="65" spans="2:17" ht="15" thickBot="1" x14ac:dyDescent="0.4">
      <c r="B65" s="1"/>
      <c r="J65" s="1"/>
      <c r="L65" s="241" t="str">
        <f>'WSB Data'!X195</f>
        <v>Peninah D'Souza</v>
      </c>
      <c r="M65" s="291">
        <f>'WSB Data'!G195</f>
        <v>4</v>
      </c>
      <c r="N65" s="263">
        <f>'WSB Data'!Q195</f>
        <v>577</v>
      </c>
      <c r="O65" s="264" t="str">
        <f>'WSB Data'!R195</f>
        <v/>
      </c>
      <c r="P65" s="256">
        <f>'WSB Data'!U195</f>
        <v>577</v>
      </c>
      <c r="Q65" t="s">
        <v>181</v>
      </c>
    </row>
    <row r="66" spans="2:17" ht="15" thickBot="1" x14ac:dyDescent="0.4">
      <c r="J66" s="1"/>
      <c r="L66" s="241" t="str">
        <f>'WSB Data'!X187</f>
        <v>Mikole Hogan</v>
      </c>
      <c r="M66" s="291">
        <f>'WSB Data'!G187</f>
        <v>4</v>
      </c>
      <c r="N66" s="263">
        <f>'WSB Data'!Q187</f>
        <v>576.25</v>
      </c>
      <c r="O66" s="264" t="str">
        <f>'WSB Data'!R187</f>
        <v/>
      </c>
      <c r="P66" s="256">
        <f>'WSB Data'!U187</f>
        <v>576.25</v>
      </c>
      <c r="Q66" t="s">
        <v>181</v>
      </c>
    </row>
    <row r="67" spans="2:17" ht="15" thickBot="1" x14ac:dyDescent="0.4">
      <c r="L67" s="241" t="str">
        <f>'WSB Data'!X183</f>
        <v>Stephanie Milvain</v>
      </c>
      <c r="M67" s="291">
        <f>'WSB Data'!G183</f>
        <v>4</v>
      </c>
      <c r="N67" s="263">
        <f>'WSB Data'!Q183</f>
        <v>576.25</v>
      </c>
      <c r="O67" s="264" t="str">
        <f>'WSB Data'!R183</f>
        <v/>
      </c>
      <c r="P67" s="256">
        <f>'WSB Data'!U183</f>
        <v>576.25</v>
      </c>
      <c r="Q67" t="s">
        <v>181</v>
      </c>
    </row>
    <row r="68" spans="2:17" ht="15" thickBot="1" x14ac:dyDescent="0.4">
      <c r="L68" s="241" t="str">
        <f>'WSB Data'!X199</f>
        <v>Katie Tadeschi</v>
      </c>
      <c r="M68" s="291">
        <f>'WSB Data'!G199</f>
        <v>2</v>
      </c>
      <c r="N68" s="263">
        <f>'WSB Data'!Q199</f>
        <v>575.5</v>
      </c>
      <c r="O68" s="264" t="str">
        <f>'WSB Data'!R199</f>
        <v/>
      </c>
      <c r="P68" s="256">
        <f>'WSB Data'!U199</f>
        <v>575.5</v>
      </c>
      <c r="Q68" t="s">
        <v>181</v>
      </c>
    </row>
    <row r="69" spans="2:17" ht="15" thickBot="1" x14ac:dyDescent="0.4">
      <c r="L69" s="241" t="str">
        <f>'WSB Data'!X92</f>
        <v>Kristen Hemphill</v>
      </c>
      <c r="M69" s="291">
        <f>'WSB Data'!G92</f>
        <v>2</v>
      </c>
      <c r="N69" s="263">
        <f>'WSB Data'!Q92</f>
        <v>575</v>
      </c>
      <c r="O69" s="264" t="str">
        <f>'WSB Data'!R92</f>
        <v/>
      </c>
      <c r="P69" s="256">
        <f>'WSB Data'!U92</f>
        <v>575</v>
      </c>
      <c r="Q69" t="s">
        <v>181</v>
      </c>
    </row>
    <row r="70" spans="2:17" ht="15" thickBot="1" x14ac:dyDescent="0.4">
      <c r="L70" s="241" t="str">
        <f>'WSB Data'!X211</f>
        <v>Grace Foley</v>
      </c>
      <c r="M70" s="291">
        <f>'WSB Data'!G211</f>
        <v>3</v>
      </c>
      <c r="N70" s="263">
        <f>'WSB Data'!Q211</f>
        <v>572.66666666666663</v>
      </c>
      <c r="O70" s="264" t="str">
        <f>'WSB Data'!R211</f>
        <v/>
      </c>
      <c r="P70" s="256">
        <f>'WSB Data'!U211</f>
        <v>572.66666666666663</v>
      </c>
      <c r="Q70" t="s">
        <v>181</v>
      </c>
    </row>
    <row r="71" spans="2:17" ht="15" thickBot="1" x14ac:dyDescent="0.4">
      <c r="L71" s="241" t="str">
        <f>'WSB Data'!X219</f>
        <v/>
      </c>
      <c r="M71" s="291" t="str">
        <f>'WSB Data'!G219</f>
        <v/>
      </c>
      <c r="N71" s="263" t="str">
        <f>'WSB Data'!Q219</f>
        <v/>
      </c>
      <c r="O71" s="264" t="str">
        <f>'WSB Data'!R219</f>
        <v/>
      </c>
      <c r="P71" s="256" t="str">
        <f>'WSB Data'!U219</f>
        <v/>
      </c>
    </row>
    <row r="72" spans="2:17" ht="15" thickBot="1" x14ac:dyDescent="0.4">
      <c r="L72" s="241" t="str">
        <f>'WSB Data'!X223</f>
        <v/>
      </c>
      <c r="M72" s="291" t="str">
        <f>'WSB Data'!G223</f>
        <v/>
      </c>
      <c r="N72" s="263" t="str">
        <f>'WSB Data'!Q223</f>
        <v/>
      </c>
      <c r="O72" s="264" t="str">
        <f>'WSB Data'!R223</f>
        <v/>
      </c>
      <c r="P72" s="256" t="str">
        <f>'WSB Data'!U223</f>
        <v/>
      </c>
    </row>
    <row r="73" spans="2:17" ht="15" thickBot="1" x14ac:dyDescent="0.4">
      <c r="L73" s="241" t="str">
        <f>'WSB Data'!X227</f>
        <v/>
      </c>
      <c r="M73" s="291" t="str">
        <f>'WSB Data'!G227</f>
        <v/>
      </c>
      <c r="N73" s="263" t="str">
        <f>'WSB Data'!Q227</f>
        <v/>
      </c>
      <c r="O73" s="264" t="str">
        <f>'WSB Data'!R227</f>
        <v/>
      </c>
      <c r="P73" s="256" t="str">
        <f>'WSB Data'!U227</f>
        <v/>
      </c>
    </row>
    <row r="74" spans="2:17" ht="15" thickBot="1" x14ac:dyDescent="0.4">
      <c r="L74" s="241" t="str">
        <f>'WSB Data'!X231</f>
        <v/>
      </c>
      <c r="M74" s="291" t="str">
        <f>'WSB Data'!G231</f>
        <v/>
      </c>
      <c r="N74" s="263" t="str">
        <f>'WSB Data'!Q231</f>
        <v/>
      </c>
      <c r="O74" s="264" t="str">
        <f>'WSB Data'!R231</f>
        <v/>
      </c>
      <c r="P74" s="256" t="str">
        <f>'WSB Data'!U231</f>
        <v/>
      </c>
    </row>
    <row r="75" spans="2:17" ht="15" thickBot="1" x14ac:dyDescent="0.4">
      <c r="L75" s="241" t="str">
        <f>'WSB Data'!X235</f>
        <v/>
      </c>
      <c r="M75" s="291" t="str">
        <f>'WSB Data'!G235</f>
        <v/>
      </c>
      <c r="N75" s="263" t="str">
        <f>'WSB Data'!Q235</f>
        <v/>
      </c>
      <c r="O75" s="264" t="str">
        <f>'WSB Data'!R235</f>
        <v/>
      </c>
      <c r="P75" s="256" t="str">
        <f>'WSB Data'!U235</f>
        <v/>
      </c>
    </row>
  </sheetData>
  <sortState xmlns:xlrd2="http://schemas.microsoft.com/office/spreadsheetml/2017/richdata2" ref="L22:Q56">
    <sortCondition descending="1" ref="P22:P56"/>
  </sortState>
  <mergeCells count="12">
    <mergeCell ref="D18:F18"/>
    <mergeCell ref="L18:N18"/>
    <mergeCell ref="O18:P18"/>
    <mergeCell ref="D17:E17"/>
    <mergeCell ref="G17:H17"/>
    <mergeCell ref="L17:M17"/>
    <mergeCell ref="G18:H18"/>
    <mergeCell ref="D15:H15"/>
    <mergeCell ref="L15:P15"/>
    <mergeCell ref="D16:E16"/>
    <mergeCell ref="G16:H16"/>
    <mergeCell ref="L16:M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7"/>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69" t="s">
        <v>332</v>
      </c>
      <c r="E2" s="1"/>
      <c r="K2" s="1"/>
      <c r="P2" s="1"/>
    </row>
    <row r="3" spans="1:18" ht="18.5" x14ac:dyDescent="0.45">
      <c r="A3" s="162"/>
      <c r="E3" s="1"/>
      <c r="K3" s="1"/>
      <c r="P3" s="1"/>
    </row>
    <row r="4" spans="1:18" s="163" customFormat="1" ht="15.5" x14ac:dyDescent="0.35">
      <c r="A4" s="163" t="s">
        <v>148</v>
      </c>
    </row>
    <row r="5" spans="1:18" s="163" customFormat="1" ht="15.5" x14ac:dyDescent="0.35">
      <c r="B5" s="163" t="s">
        <v>185</v>
      </c>
    </row>
    <row r="6" spans="1:18" s="163" customFormat="1" ht="15.5" x14ac:dyDescent="0.35">
      <c r="B6" s="163" t="s">
        <v>149</v>
      </c>
    </row>
    <row r="7" spans="1:18" ht="15.5" x14ac:dyDescent="0.35">
      <c r="C7" s="167" t="s">
        <v>151</v>
      </c>
    </row>
    <row r="8" spans="1:18" ht="15.5" x14ac:dyDescent="0.35">
      <c r="C8" s="290"/>
    </row>
    <row r="9" spans="1:18" ht="15.5" x14ac:dyDescent="0.35">
      <c r="C9" s="167"/>
    </row>
    <row r="10" spans="1:18" ht="18.5" x14ac:dyDescent="0.45">
      <c r="B10" s="375" t="s">
        <v>59</v>
      </c>
      <c r="C10" s="375"/>
      <c r="D10" s="375"/>
      <c r="E10" s="10"/>
      <c r="F10" s="375" t="s">
        <v>99</v>
      </c>
      <c r="G10" s="375"/>
      <c r="H10" s="375"/>
      <c r="I10" s="10"/>
      <c r="J10" s="375" t="s">
        <v>100</v>
      </c>
      <c r="K10" s="375"/>
      <c r="L10" s="375"/>
      <c r="N10" s="375" t="s">
        <v>101</v>
      </c>
      <c r="O10" s="375"/>
      <c r="P10" s="375"/>
      <c r="Q10" s="181"/>
      <c r="R10" s="181"/>
    </row>
    <row r="11" spans="1:18" x14ac:dyDescent="0.35">
      <c r="B11" s="386" t="s">
        <v>117</v>
      </c>
      <c r="C11" s="387"/>
      <c r="D11" s="388"/>
      <c r="E11" s="1"/>
      <c r="F11" s="386" t="s">
        <v>118</v>
      </c>
      <c r="G11" s="387"/>
      <c r="H11" s="388"/>
      <c r="I11" s="1"/>
      <c r="J11" s="371" t="s">
        <v>125</v>
      </c>
      <c r="K11" s="372"/>
      <c r="L11" s="393"/>
      <c r="N11" s="371" t="s">
        <v>125</v>
      </c>
      <c r="O11" s="372"/>
      <c r="P11" s="393"/>
    </row>
    <row r="12" spans="1:18" x14ac:dyDescent="0.35">
      <c r="B12" s="389" t="s">
        <v>119</v>
      </c>
      <c r="C12" s="390"/>
      <c r="D12" s="391"/>
      <c r="E12" s="1"/>
      <c r="F12" s="389" t="s">
        <v>120</v>
      </c>
      <c r="G12" s="390"/>
      <c r="H12" s="391"/>
      <c r="I12" s="1"/>
      <c r="J12" s="382" t="s">
        <v>126</v>
      </c>
      <c r="K12" s="383"/>
      <c r="L12" s="394"/>
      <c r="N12" s="382" t="s">
        <v>126</v>
      </c>
      <c r="O12" s="383"/>
      <c r="P12" s="394"/>
    </row>
    <row r="13" spans="1:18" x14ac:dyDescent="0.35">
      <c r="B13" s="369" t="s">
        <v>150</v>
      </c>
      <c r="C13" s="370"/>
      <c r="D13" s="392"/>
      <c r="E13" s="1"/>
      <c r="F13" s="369" t="s">
        <v>150</v>
      </c>
      <c r="G13" s="370"/>
      <c r="H13" s="392"/>
      <c r="I13" s="1"/>
      <c r="J13" s="369" t="s">
        <v>150</v>
      </c>
      <c r="K13" s="370"/>
      <c r="L13" s="392"/>
      <c r="N13" s="369" t="s">
        <v>150</v>
      </c>
      <c r="O13" s="370"/>
      <c r="P13" s="392"/>
    </row>
    <row r="14" spans="1:18" x14ac:dyDescent="0.35">
      <c r="B14" s="243" t="s">
        <v>147</v>
      </c>
      <c r="C14" s="244"/>
      <c r="D14" s="245"/>
      <c r="E14" s="1"/>
      <c r="F14" s="243" t="s">
        <v>147</v>
      </c>
      <c r="G14" s="244"/>
      <c r="H14" s="245"/>
      <c r="I14" s="1"/>
      <c r="J14" s="243" t="s">
        <v>147</v>
      </c>
      <c r="K14" s="244"/>
      <c r="L14" s="245"/>
      <c r="N14" s="243" t="s">
        <v>147</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78" t="str">
        <f>'Rank List AR'!D22</f>
        <v>Ivan Roe</v>
      </c>
      <c r="D17" s="279">
        <f>'Rank List AR'!H22</f>
        <v>631.79999999999995</v>
      </c>
      <c r="F17" s="1">
        <v>1</v>
      </c>
      <c r="G17" s="278" t="str">
        <f>'Rank List AR'!L22</f>
        <v>Ali Weisz</v>
      </c>
      <c r="H17" s="279">
        <f>'Rank List AR'!P22</f>
        <v>634.14</v>
      </c>
      <c r="J17" s="1">
        <v>1</v>
      </c>
      <c r="K17" s="278" t="str">
        <f>'Rank List SB'!D22</f>
        <v>Tim Sherry</v>
      </c>
      <c r="L17" s="279">
        <f>'Rank List SB'!H22</f>
        <v>592.4</v>
      </c>
      <c r="N17" s="1">
        <v>1</v>
      </c>
      <c r="O17" s="278" t="str">
        <f>'Rank List SB'!L22</f>
        <v>Sagen Maddalena</v>
      </c>
      <c r="P17" s="279">
        <f>'Rank List SB'!P22</f>
        <v>596</v>
      </c>
    </row>
    <row r="18" spans="2:17" x14ac:dyDescent="0.35">
      <c r="B18" s="1">
        <v>2</v>
      </c>
      <c r="C18" s="278" t="str">
        <f>'Rank List AR'!D23</f>
        <v>Rylan Kissell</v>
      </c>
      <c r="D18" s="279">
        <f>'Rank List AR'!H23</f>
        <v>630.55999999999995</v>
      </c>
      <c r="F18" s="1">
        <v>2</v>
      </c>
      <c r="G18" s="278" t="str">
        <f>'Rank List AR'!L23</f>
        <v>Mary Tucker</v>
      </c>
      <c r="H18" s="279">
        <f>'Rank List AR'!P23</f>
        <v>632.98</v>
      </c>
      <c r="J18" s="1">
        <v>2</v>
      </c>
      <c r="K18" s="278" t="str">
        <f>'Rank List SB'!D23</f>
        <v>Ivan Roe</v>
      </c>
      <c r="L18" s="279">
        <f>'Rank List SB'!H23</f>
        <v>591.20000000000005</v>
      </c>
      <c r="N18" s="1">
        <v>2</v>
      </c>
      <c r="O18" s="278" t="str">
        <f>'Rank List SB'!L23</f>
        <v>Mary Tucker</v>
      </c>
      <c r="P18" s="279">
        <f>'Rank List SB'!P23</f>
        <v>592.79999999999995</v>
      </c>
    </row>
    <row r="19" spans="2:17" x14ac:dyDescent="0.35">
      <c r="B19" s="1">
        <v>3</v>
      </c>
      <c r="C19" s="278" t="str">
        <f>'Rank List AR'!D24</f>
        <v>Peter Fiori</v>
      </c>
      <c r="D19" s="279">
        <f>'Rank List AR'!H24</f>
        <v>628.58000000000004</v>
      </c>
      <c r="F19" s="1">
        <v>3</v>
      </c>
      <c r="G19" s="278" t="str">
        <f>'Rank List AR'!L24</f>
        <v>Sagen Maddalena</v>
      </c>
      <c r="H19" s="279">
        <f>'Rank List AR'!P24</f>
        <v>632.41999999999996</v>
      </c>
      <c r="J19" s="1">
        <v>3</v>
      </c>
      <c r="K19" s="278" t="str">
        <f>'Rank List SB'!D24</f>
        <v>Braden Peiser</v>
      </c>
      <c r="L19" s="279">
        <f>'Rank List SB'!H24</f>
        <v>590.20000000000005</v>
      </c>
      <c r="N19" s="1">
        <v>3</v>
      </c>
      <c r="O19" s="278" t="str">
        <f>'Rank List SB'!L24</f>
        <v>Sarah Beard</v>
      </c>
      <c r="P19" s="279">
        <f>'Rank List SB'!P24</f>
        <v>592</v>
      </c>
    </row>
    <row r="20" spans="2:17" x14ac:dyDescent="0.35">
      <c r="B20" s="1">
        <v>4</v>
      </c>
      <c r="C20" s="278" t="str">
        <f>'Rank List AR'!D25</f>
        <v>Tim Sherry</v>
      </c>
      <c r="D20" s="279">
        <f>'Rank List AR'!H25</f>
        <v>628.43999999999994</v>
      </c>
      <c r="F20" s="1">
        <v>4</v>
      </c>
      <c r="G20" s="278" t="str">
        <f>'Rank List AR'!L25</f>
        <v>Sarah Beard</v>
      </c>
      <c r="H20" s="279">
        <f>'Rank List AR'!P25</f>
        <v>629.02</v>
      </c>
      <c r="J20" s="1">
        <v>4</v>
      </c>
      <c r="K20" s="278" t="str">
        <f>'Rank List SB'!D25</f>
        <v>Patrick Sunderman</v>
      </c>
      <c r="L20" s="279">
        <f>'Rank List SB'!H25</f>
        <v>590</v>
      </c>
      <c r="N20" s="1">
        <v>4</v>
      </c>
      <c r="O20" s="278" t="str">
        <f>'Rank List SB'!L25</f>
        <v>Ali Weisz</v>
      </c>
      <c r="P20" s="279">
        <f>'Rank List SB'!P25</f>
        <v>589.20000000000005</v>
      </c>
    </row>
    <row r="21" spans="2:17" x14ac:dyDescent="0.35">
      <c r="B21" s="1">
        <v>5</v>
      </c>
      <c r="C21" s="278" t="str">
        <f>'Rank List AR'!D26</f>
        <v>Brandon Muske</v>
      </c>
      <c r="D21" s="279">
        <f>'Rank List AR'!H26</f>
        <v>628.41999999999996</v>
      </c>
      <c r="F21" s="1">
        <v>5</v>
      </c>
      <c r="G21" s="278" t="str">
        <f>'Rank List AR'!L26</f>
        <v>Molly McGhin</v>
      </c>
      <c r="H21" s="279">
        <f>'Rank List AR'!P26</f>
        <v>628.62000000000012</v>
      </c>
      <c r="J21" s="1">
        <v>5</v>
      </c>
      <c r="K21" s="278" t="str">
        <f>'Rank List SB'!D26</f>
        <v>Lucas Kozeniesky</v>
      </c>
      <c r="L21" s="279">
        <f>'Rank List SB'!H26</f>
        <v>589.6</v>
      </c>
      <c r="N21" s="1">
        <v>5</v>
      </c>
      <c r="O21" s="278" t="str">
        <f>'Rank List SB'!L26</f>
        <v>Elizabeth Marsh</v>
      </c>
      <c r="P21" s="279">
        <f>'Rank List SB'!P26</f>
        <v>589.20000000000005</v>
      </c>
    </row>
    <row r="22" spans="2:17" x14ac:dyDescent="0.35">
      <c r="B22" s="1">
        <v>6</v>
      </c>
      <c r="C22" s="278" t="str">
        <f>'Rank List AR'!D27</f>
        <v>Lucas Kozeniesky</v>
      </c>
      <c r="D22" s="279">
        <f>'Rank List AR'!H27</f>
        <v>628.22</v>
      </c>
      <c r="F22" s="1">
        <v>6</v>
      </c>
      <c r="G22" s="278" t="str">
        <f>'Rank List AR'!L27</f>
        <v>Peninah D'Souza</v>
      </c>
      <c r="H22" s="279">
        <f>'Rank List AR'!P27</f>
        <v>628.26</v>
      </c>
      <c r="J22" s="1">
        <v>6</v>
      </c>
      <c r="K22" s="278" t="str">
        <f>'Rank List SB'!D27</f>
        <v>Nick Mowrer</v>
      </c>
      <c r="L22" s="279">
        <f>'Rank List SB'!H27</f>
        <v>588.20000000000005</v>
      </c>
      <c r="N22" s="1">
        <v>6</v>
      </c>
      <c r="O22" s="278" t="str">
        <f>'Rank List SB'!L27</f>
        <v>Cecelia Ossi</v>
      </c>
      <c r="P22" s="279">
        <f>'Rank List SB'!P27</f>
        <v>588.79999999999995</v>
      </c>
    </row>
    <row r="23" spans="2:17" ht="14.5" customHeight="1" x14ac:dyDescent="0.35">
      <c r="B23" s="1">
        <v>7</v>
      </c>
      <c r="C23" s="278" t="str">
        <f>'Rank List AR'!D28</f>
        <v>Gavin Barnick</v>
      </c>
      <c r="D23" s="279">
        <f>'Rank List AR'!H28</f>
        <v>627.56000000000006</v>
      </c>
      <c r="F23" s="1">
        <v>7</v>
      </c>
      <c r="G23" s="278" t="str">
        <f>'Rank List AR'!L28</f>
        <v>Jeanne Haverhill</v>
      </c>
      <c r="H23" s="279">
        <f>'Rank List AR'!P28</f>
        <v>628.16000000000008</v>
      </c>
      <c r="J23" s="1">
        <v>7</v>
      </c>
      <c r="K23" s="278" t="str">
        <f>'Rank List SB'!D28</f>
        <v>Peter Fiori</v>
      </c>
      <c r="L23" s="279">
        <f>'Rank List SB'!H28</f>
        <v>588</v>
      </c>
      <c r="N23" s="1">
        <v>7</v>
      </c>
      <c r="O23" s="278" t="str">
        <f>'Rank List SB'!L28</f>
        <v>Ginny Thrasher</v>
      </c>
      <c r="P23" s="279">
        <f>'Rank List SB'!P28</f>
        <v>588.79999999999995</v>
      </c>
      <c r="Q23" s="332"/>
    </row>
    <row r="24" spans="2:17" x14ac:dyDescent="0.35">
      <c r="B24" s="1">
        <v>8</v>
      </c>
      <c r="C24" s="278" t="str">
        <f>'Rank List AR'!D29</f>
        <v>Jared Eddy</v>
      </c>
      <c r="D24" s="279">
        <f>'Rank List AR'!H29</f>
        <v>627.24</v>
      </c>
      <c r="F24" s="1">
        <v>8</v>
      </c>
      <c r="G24" s="278" t="str">
        <f>'Rank List AR'!L29</f>
        <v>Ginny Thrasher</v>
      </c>
      <c r="H24" s="279">
        <f>'Rank List AR'!P29</f>
        <v>627.9</v>
      </c>
      <c r="J24" s="1">
        <v>8</v>
      </c>
      <c r="K24" s="280" t="str">
        <f>'Rank List SB'!D29</f>
        <v>Jared Eddy</v>
      </c>
      <c r="L24" s="281">
        <f>'Rank List SB'!H29</f>
        <v>587.4</v>
      </c>
      <c r="N24" s="1">
        <v>8</v>
      </c>
      <c r="O24" s="280" t="str">
        <f>'Rank List SB'!L29</f>
        <v>Elizabeth Probst</v>
      </c>
      <c r="P24" s="281">
        <f>'Rank List SB'!P29</f>
        <v>587.79999999999995</v>
      </c>
    </row>
    <row r="25" spans="2:17" x14ac:dyDescent="0.35">
      <c r="B25" s="1">
        <v>9</v>
      </c>
      <c r="C25" s="280" t="str">
        <f>'Rank List AR'!D30</f>
        <v>Patrick Sunderman</v>
      </c>
      <c r="D25" s="281">
        <f>'Rank List AR'!H30</f>
        <v>626.52</v>
      </c>
      <c r="F25" s="1">
        <v>9</v>
      </c>
      <c r="G25" s="278" t="str">
        <f>'Rank List AR'!L30</f>
        <v>Cecelia Ossi</v>
      </c>
      <c r="H25" s="279">
        <f>'Rank List AR'!P30</f>
        <v>627.6</v>
      </c>
      <c r="J25" s="1">
        <v>9</v>
      </c>
      <c r="K25" s="280" t="str">
        <f>'Rank List SB'!D30</f>
        <v>Matt Sanchez</v>
      </c>
      <c r="L25" s="281">
        <f>'Rank List SB'!H30</f>
        <v>586.20000000000005</v>
      </c>
      <c r="N25" s="1">
        <v>9</v>
      </c>
      <c r="O25" s="280" t="str">
        <f>'Rank List SB'!L30</f>
        <v>Katie Zaun</v>
      </c>
      <c r="P25" s="281">
        <f>'Rank List SB'!P30</f>
        <v>587</v>
      </c>
    </row>
    <row r="26" spans="2:17" x14ac:dyDescent="0.35">
      <c r="B26" s="1">
        <v>10</v>
      </c>
      <c r="C26" s="185" t="str">
        <f>'Rank List AR'!D31</f>
        <v>Braden Peiser</v>
      </c>
      <c r="D26" s="292">
        <f>'Rank List AR'!H31</f>
        <v>625.41999999999996</v>
      </c>
      <c r="F26" s="1">
        <v>10</v>
      </c>
      <c r="G26" s="280" t="str">
        <f>'Rank List AR'!L31</f>
        <v>Katie Zaun</v>
      </c>
      <c r="H26" s="281">
        <f>'Rank List AR'!P31</f>
        <v>627.24</v>
      </c>
      <c r="J26" s="1">
        <v>10</v>
      </c>
      <c r="K26" s="280" t="str">
        <f>'Rank List SB'!D31</f>
        <v>Jared Desrosiers</v>
      </c>
      <c r="L26" s="281">
        <f>'Rank List SB'!H31</f>
        <v>585.4</v>
      </c>
      <c r="N26" s="1">
        <v>10</v>
      </c>
      <c r="O26" s="280" t="str">
        <f>'Rank List SB'!L31</f>
        <v>Malori Brown</v>
      </c>
      <c r="P26" s="281">
        <f>'Rank List SB'!P31</f>
        <v>586.79999999999995</v>
      </c>
    </row>
    <row r="27" spans="2:17" x14ac:dyDescent="0.35">
      <c r="B27" s="1">
        <v>11</v>
      </c>
      <c r="C27" s="185" t="str">
        <f>'Rank List AR'!D32</f>
        <v>Levi Clark</v>
      </c>
      <c r="D27" s="292">
        <f>'Rank List AR'!H32</f>
        <v>625.16</v>
      </c>
      <c r="F27" s="1">
        <v>11</v>
      </c>
      <c r="G27" s="280" t="str">
        <f>'Rank List AR'!L32</f>
        <v>Rachael Charles</v>
      </c>
      <c r="H27" s="281">
        <f>'Rank List AR'!P32</f>
        <v>626.96</v>
      </c>
      <c r="J27" s="1">
        <v>11</v>
      </c>
      <c r="K27" s="280" t="str">
        <f>'Rank List SB'!D32</f>
        <v>Tyler Wee</v>
      </c>
      <c r="L27" s="281">
        <f>'Rank List SB'!H32</f>
        <v>585.20000000000005</v>
      </c>
      <c r="N27" s="1">
        <v>11</v>
      </c>
      <c r="O27" s="280" t="str">
        <f>'Rank List SB'!L32</f>
        <v>Molly McGhin</v>
      </c>
      <c r="P27" s="281">
        <f>'Rank List SB'!P32</f>
        <v>586.4</v>
      </c>
    </row>
    <row r="28" spans="2:17" x14ac:dyDescent="0.35">
      <c r="B28" s="1">
        <v>12</v>
      </c>
      <c r="C28" s="284" t="str">
        <f>'Rank List AR'!D33</f>
        <v>Richard Clark</v>
      </c>
      <c r="D28" s="285">
        <f>'Rank List AR'!H33</f>
        <v>624.74</v>
      </c>
      <c r="F28" s="1">
        <v>12</v>
      </c>
      <c r="G28" s="280" t="str">
        <f>'Rank List AR'!L33</f>
        <v>Stephanie Allan</v>
      </c>
      <c r="H28" s="281">
        <f>'Rank List AR'!P33</f>
        <v>626.86</v>
      </c>
      <c r="J28" s="1">
        <v>12</v>
      </c>
      <c r="K28" s="280" t="str">
        <f>'Rank List SB'!D33</f>
        <v>Griffin Lake</v>
      </c>
      <c r="L28" s="281">
        <f>'Rank List SB'!H33</f>
        <v>585</v>
      </c>
      <c r="N28" s="1">
        <v>12</v>
      </c>
      <c r="O28" s="280" t="str">
        <f>'Rank List SB'!L33</f>
        <v>Isabella Baldwin</v>
      </c>
      <c r="P28" s="281">
        <f>'Rank List SB'!P33</f>
        <v>585.4</v>
      </c>
    </row>
    <row r="29" spans="2:17" x14ac:dyDescent="0.35">
      <c r="B29" s="1">
        <v>13</v>
      </c>
      <c r="C29" s="284" t="str">
        <f>'Rank List AR'!D34</f>
        <v>Scott Rockett</v>
      </c>
      <c r="D29" s="285">
        <f>'Rank List AR'!H34</f>
        <v>624.66000000000008</v>
      </c>
      <c r="F29" s="1">
        <v>13</v>
      </c>
      <c r="G29" s="280" t="str">
        <f>'Rank List AR'!L34</f>
        <v>Gracie Dinh</v>
      </c>
      <c r="H29" s="281">
        <f>'Rank List AR'!P34</f>
        <v>626.43999999999994</v>
      </c>
      <c r="J29" s="1">
        <v>13</v>
      </c>
      <c r="K29" s="280" t="str">
        <f>'Rank List SB'!D34</f>
        <v>Gavin Barnick</v>
      </c>
      <c r="L29" s="281">
        <f>'Rank List SB'!H34</f>
        <v>584.20000000000005</v>
      </c>
      <c r="N29" s="1">
        <v>13</v>
      </c>
      <c r="O29" s="280" t="str">
        <f>'Rank List SB'!L34</f>
        <v>Anne White</v>
      </c>
      <c r="P29" s="281">
        <f>'Rank List SB'!P34</f>
        <v>584.4</v>
      </c>
    </row>
    <row r="30" spans="2:17" x14ac:dyDescent="0.35">
      <c r="B30" s="1">
        <v>14</v>
      </c>
      <c r="C30" s="284" t="str">
        <f>'Rank List AR'!D35</f>
        <v>Gavin Perkowski</v>
      </c>
      <c r="D30" s="285">
        <f>'Rank List AR'!H35</f>
        <v>624.5200000000001</v>
      </c>
      <c r="F30" s="1">
        <v>14</v>
      </c>
      <c r="G30" s="280" t="str">
        <f>'Rank List AR'!L35</f>
        <v>Addy Burrow</v>
      </c>
      <c r="H30" s="281">
        <f>'Rank List AR'!P35</f>
        <v>626</v>
      </c>
      <c r="J30" s="1">
        <v>14</v>
      </c>
      <c r="K30" s="284" t="str">
        <f>'Rank List SB'!D35</f>
        <v>Richard Clark</v>
      </c>
      <c r="L30" s="285">
        <f>'Rank List SB'!H35</f>
        <v>583.79999999999995</v>
      </c>
      <c r="N30" s="1">
        <v>14</v>
      </c>
      <c r="O30" s="284" t="str">
        <f>'Rank List SB'!L35</f>
        <v>Gracie Dinh</v>
      </c>
      <c r="P30" s="285">
        <f>'Rank List SB'!P35</f>
        <v>583.6</v>
      </c>
    </row>
    <row r="31" spans="2:17" x14ac:dyDescent="0.35">
      <c r="B31" s="1">
        <v>15</v>
      </c>
      <c r="C31" s="284" t="str">
        <f>'Rank List AR'!D36</f>
        <v>Griffin Lake</v>
      </c>
      <c r="D31" s="285">
        <f>'Rank List AR'!H36</f>
        <v>624.36</v>
      </c>
      <c r="F31" s="1">
        <v>15</v>
      </c>
      <c r="G31" s="280" t="str">
        <f>'Rank List AR'!L36</f>
        <v>Emme Walrath</v>
      </c>
      <c r="H31" s="281">
        <f>'Rank List AR'!P36</f>
        <v>625.82000000000005</v>
      </c>
      <c r="J31" s="1">
        <v>15</v>
      </c>
      <c r="K31" s="282" t="str">
        <f>'Rank List SB'!D36</f>
        <v>Chance Cover</v>
      </c>
      <c r="L31" s="283">
        <f>'Rank List SB'!H36</f>
        <v>583</v>
      </c>
      <c r="N31" s="1">
        <v>15</v>
      </c>
      <c r="O31" s="284" t="str">
        <f>'Rank List SB'!L36</f>
        <v>Kristen Derting</v>
      </c>
      <c r="P31" s="285">
        <f>'Rank List SB'!P36</f>
        <v>583</v>
      </c>
    </row>
    <row r="32" spans="2:17" x14ac:dyDescent="0.35">
      <c r="B32" s="1">
        <v>16</v>
      </c>
      <c r="C32" s="284" t="str">
        <f>'Rank List AR'!D37</f>
        <v>Jacob Wisman</v>
      </c>
      <c r="D32" s="285">
        <f>'Rank List AR'!H37</f>
        <v>624.08000000000004</v>
      </c>
      <c r="F32" s="1">
        <v>16</v>
      </c>
      <c r="G32" s="280" t="str">
        <f>'Rank List AR'!L37</f>
        <v>Aether Henry</v>
      </c>
      <c r="H32" s="281">
        <f>'Rank List AR'!P37</f>
        <v>625.72</v>
      </c>
      <c r="J32" s="1">
        <v>16</v>
      </c>
      <c r="K32" s="284" t="str">
        <f>'Rank List SB'!D37</f>
        <v>Levi Clark</v>
      </c>
      <c r="L32" s="285">
        <f>'Rank List SB'!H37</f>
        <v>582.4</v>
      </c>
      <c r="N32" s="1">
        <v>16</v>
      </c>
      <c r="O32" s="284" t="str">
        <f>'Rank List SB'!L37</f>
        <v>Abigail Gordon</v>
      </c>
      <c r="P32" s="285">
        <f>'Rank List SB'!P37</f>
        <v>582.79999999999995</v>
      </c>
    </row>
    <row r="33" spans="2:16" x14ac:dyDescent="0.35">
      <c r="B33" s="1">
        <v>17</v>
      </c>
      <c r="C33" s="284" t="str">
        <f>'Rank List AR'!D38</f>
        <v>Tyler Wee</v>
      </c>
      <c r="D33" s="285">
        <f>'Rank List AR'!H38</f>
        <v>624.02</v>
      </c>
      <c r="F33" s="1">
        <v>17</v>
      </c>
      <c r="G33" s="284" t="str">
        <f>'Rank List AR'!L38</f>
        <v>Elijah Spencer</v>
      </c>
      <c r="H33" s="285">
        <f>'Rank List AR'!P38</f>
        <v>625.33999999999992</v>
      </c>
      <c r="J33" s="1">
        <v>17</v>
      </c>
      <c r="K33" s="284" t="str">
        <f>'Rank List SB'!D38</f>
        <v>Scott Rockett</v>
      </c>
      <c r="L33" s="285">
        <f>'Rank List SB'!H38</f>
        <v>582.4</v>
      </c>
      <c r="N33" s="1">
        <v>17</v>
      </c>
      <c r="O33" s="284" t="str">
        <f>'Rank List SB'!L38</f>
        <v>Lauren Hurley</v>
      </c>
      <c r="P33" s="285">
        <f>'Rank List SB'!P38</f>
        <v>582.6</v>
      </c>
    </row>
    <row r="34" spans="2:16" x14ac:dyDescent="0.35">
      <c r="B34" s="1">
        <v>18</v>
      </c>
      <c r="C34" s="284" t="str">
        <f>'Rank List AR'!D39</f>
        <v>Matt Sanchez</v>
      </c>
      <c r="D34" s="285">
        <f>'Rank List AR'!H39</f>
        <v>623.91999999999996</v>
      </c>
      <c r="F34" s="1">
        <v>18</v>
      </c>
      <c r="G34" s="284" t="str">
        <f>'Rank List AR'!L39</f>
        <v>Mackenzie Kring</v>
      </c>
      <c r="H34" s="285">
        <f>'Rank List AR'!P39</f>
        <v>624.96</v>
      </c>
      <c r="J34" s="1">
        <v>18</v>
      </c>
      <c r="K34" s="284" t="str">
        <f>'Rank List SB'!D39</f>
        <v>Brandon Muske</v>
      </c>
      <c r="L34" s="285">
        <f>'Rank List SB'!H39</f>
        <v>581.6</v>
      </c>
      <c r="N34" s="1">
        <v>18</v>
      </c>
      <c r="O34" s="284" t="str">
        <f>'Rank List SB'!L39</f>
        <v>Rachael Charles</v>
      </c>
      <c r="P34" s="285">
        <f>'Rank List SB'!P39</f>
        <v>582.4</v>
      </c>
    </row>
    <row r="35" spans="2:16" x14ac:dyDescent="0.35">
      <c r="B35" s="1">
        <v>19</v>
      </c>
      <c r="C35" s="284" t="str">
        <f>'Rank List AR'!D40</f>
        <v>Andrew Duross</v>
      </c>
      <c r="D35" s="285">
        <f>'Rank List AR'!H40</f>
        <v>623.70000000000005</v>
      </c>
      <c r="F35" s="1">
        <v>19</v>
      </c>
      <c r="G35" s="284" t="str">
        <f>'Rank List AR'!L40</f>
        <v>Emma Pereira</v>
      </c>
      <c r="H35" s="285">
        <f>'Rank List AR'!P40</f>
        <v>624.95999999999992</v>
      </c>
      <c r="J35" s="1">
        <v>19</v>
      </c>
      <c r="K35" s="284" t="str">
        <f>'Rank List SB'!D40</f>
        <v>Dylan Gregory</v>
      </c>
      <c r="L35" s="285">
        <f>'Rank List SB'!H40</f>
        <v>574.6</v>
      </c>
      <c r="N35" s="1">
        <v>19</v>
      </c>
      <c r="O35" s="284" t="str">
        <f>'Rank List SB'!L40</f>
        <v>Emme Walrath</v>
      </c>
      <c r="P35" s="285">
        <f>'Rank List SB'!P40</f>
        <v>582.4</v>
      </c>
    </row>
    <row r="36" spans="2:16" x14ac:dyDescent="0.35">
      <c r="B36" s="1">
        <v>20</v>
      </c>
      <c r="C36" s="284" t="str">
        <f>'Rank List AR'!D41</f>
        <v>Chance Cover</v>
      </c>
      <c r="D36" s="285">
        <f>'Rank List AR'!H41</f>
        <v>623.41999999999996</v>
      </c>
      <c r="F36" s="1">
        <v>20</v>
      </c>
      <c r="G36" s="302" t="str">
        <f>'Rank List AR'!L41</f>
        <v>Kristen Derting</v>
      </c>
      <c r="H36" s="303">
        <f>'Rank List AR'!P41</f>
        <v>624.87999999999988</v>
      </c>
      <c r="J36" s="1">
        <v>20</v>
      </c>
      <c r="K36" s="284" t="str">
        <f>'Rank List SB'!D41</f>
        <v>Max Duncan</v>
      </c>
      <c r="L36" s="285">
        <f>'Rank List SB'!H41</f>
        <v>574.20000000000005</v>
      </c>
      <c r="N36" s="1">
        <v>20</v>
      </c>
      <c r="O36" s="284" t="str">
        <f>'Rank List SB'!L41</f>
        <v>Gabriela Zych</v>
      </c>
      <c r="P36" s="285">
        <f>'Rank List SB'!P41</f>
        <v>582.20000000000005</v>
      </c>
    </row>
    <row r="37" spans="2:16" x14ac:dyDescent="0.35">
      <c r="B37" s="1">
        <v>21</v>
      </c>
      <c r="C37" s="284" t="str">
        <f>'Rank List AR'!D42</f>
        <v>Max Duncan</v>
      </c>
      <c r="D37" s="285">
        <f>'Rank List AR'!H42</f>
        <v>622.34</v>
      </c>
      <c r="F37" s="1">
        <v>21</v>
      </c>
      <c r="G37" s="284" t="str">
        <f>'Rank List AR'!L42</f>
        <v>Kristen Hemphill</v>
      </c>
      <c r="H37" s="285">
        <f>'Rank List AR'!P42</f>
        <v>624.78</v>
      </c>
      <c r="J37" s="1"/>
      <c r="K37" s="241" t="str">
        <f>'Rank List SB'!D42</f>
        <v>Gavin Perkowski</v>
      </c>
      <c r="L37" s="242">
        <f>'Rank List SB'!H42</f>
        <v>585</v>
      </c>
      <c r="N37" s="1">
        <v>21</v>
      </c>
      <c r="O37" s="284" t="str">
        <f>'Rank List SB'!L42</f>
        <v>Stephanie Allan</v>
      </c>
      <c r="P37" s="285">
        <f>'Rank List SB'!P42</f>
        <v>581</v>
      </c>
    </row>
    <row r="38" spans="2:16" x14ac:dyDescent="0.35">
      <c r="B38" s="1">
        <v>22</v>
      </c>
      <c r="C38" s="284" t="str">
        <f>'Rank List AR'!D43</f>
        <v>Teagan Perkowski</v>
      </c>
      <c r="D38" s="285">
        <f>'Rank List AR'!H43</f>
        <v>621.93999999999994</v>
      </c>
      <c r="F38" s="1">
        <v>22</v>
      </c>
      <c r="G38" s="284" t="str">
        <f>'Rank List AR'!L43</f>
        <v>Gabriela Zych</v>
      </c>
      <c r="H38" s="285">
        <f>'Rank List AR'!P43</f>
        <v>624.64</v>
      </c>
      <c r="J38" s="1"/>
      <c r="K38" s="241" t="str">
        <f>'Rank List SB'!D43</f>
        <v>Jack Ogoreuc</v>
      </c>
      <c r="L38" s="242">
        <f>'Rank List SB'!H43</f>
        <v>583</v>
      </c>
      <c r="N38" s="1">
        <v>22</v>
      </c>
      <c r="O38" s="284" t="str">
        <f>'Rank List SB'!L43</f>
        <v>Carley Seabrooke</v>
      </c>
      <c r="P38" s="285">
        <f>'Rank List SB'!P43</f>
        <v>580.6</v>
      </c>
    </row>
    <row r="39" spans="2:16" x14ac:dyDescent="0.35">
      <c r="B39" s="1">
        <v>23</v>
      </c>
      <c r="C39" s="284" t="str">
        <f>'Rank List AR'!D44</f>
        <v>Dylan Gregory</v>
      </c>
      <c r="D39" s="285">
        <f>'Rank List AR'!H44</f>
        <v>616.78000000000009</v>
      </c>
      <c r="F39" s="1">
        <v>23</v>
      </c>
      <c r="G39" s="284" t="str">
        <f>'Rank List AR'!L44</f>
        <v>Makenzie Larson</v>
      </c>
      <c r="H39" s="285">
        <f>'Rank List AR'!P44</f>
        <v>624.57999999999993</v>
      </c>
      <c r="J39" s="1"/>
      <c r="K39" s="241" t="str">
        <f>'Rank List SB'!D44</f>
        <v>Scott Patterson</v>
      </c>
      <c r="L39" s="242">
        <f>'Rank List SB'!H44</f>
        <v>579.25</v>
      </c>
      <c r="N39" s="1">
        <v>23</v>
      </c>
      <c r="O39" s="284" t="str">
        <f>'Rank List SB'!L44</f>
        <v>Hannah Black</v>
      </c>
      <c r="P39" s="285">
        <f>'Rank List SB'!P44</f>
        <v>580.4</v>
      </c>
    </row>
    <row r="40" spans="2:16" x14ac:dyDescent="0.35">
      <c r="B40" s="1"/>
      <c r="C40" s="241" t="str">
        <f>'Rank List AR'!D45</f>
        <v>Parker Haydin</v>
      </c>
      <c r="D40" s="242">
        <f>'Rank List AR'!H45</f>
        <v>623.75</v>
      </c>
      <c r="F40" s="1">
        <v>24</v>
      </c>
      <c r="G40" s="302" t="str">
        <f>'Rank List AR'!L45</f>
        <v>Elizabeth Probst</v>
      </c>
      <c r="H40" s="303">
        <f>'Rank List AR'!P45</f>
        <v>624.26</v>
      </c>
      <c r="J40" s="1"/>
      <c r="K40" s="241" t="str">
        <f>'Rank List SB'!D45</f>
        <v>James Hart</v>
      </c>
      <c r="L40" s="242">
        <f>'Rank List SB'!H45</f>
        <v>578.33333333333337</v>
      </c>
      <c r="N40" s="1">
        <v>24</v>
      </c>
      <c r="O40" s="284" t="str">
        <f>'Rank List SB'!L45</f>
        <v>Rylie Passmore</v>
      </c>
      <c r="P40" s="285">
        <f>'Rank List SB'!P45</f>
        <v>580.4</v>
      </c>
    </row>
    <row r="41" spans="2:16" x14ac:dyDescent="0.35">
      <c r="B41" s="1"/>
      <c r="C41" s="241" t="str">
        <f>'Rank List AR'!D46</f>
        <v>Mitchell Nelson</v>
      </c>
      <c r="D41" s="242">
        <f>'Rank List AR'!H46</f>
        <v>623.5</v>
      </c>
      <c r="F41" s="1">
        <v>25</v>
      </c>
      <c r="G41" s="284" t="str">
        <f>'Rank List AR'!L46</f>
        <v>Elizabeth Marsh</v>
      </c>
      <c r="H41" s="285">
        <f>'Rank List AR'!P46</f>
        <v>624.14</v>
      </c>
      <c r="J41" s="1"/>
      <c r="K41" s="241" t="str">
        <f>'Rank List SB'!D46</f>
        <v>Rylan Kissell</v>
      </c>
      <c r="L41" s="242">
        <f>'Rank List SB'!H46</f>
        <v>576.25</v>
      </c>
      <c r="N41" s="1">
        <v>25</v>
      </c>
      <c r="O41" s="284" t="str">
        <f>'Rank List SB'!L46</f>
        <v>Emma Pereira</v>
      </c>
      <c r="P41" s="285">
        <f>'Rank List SB'!P46</f>
        <v>578.4</v>
      </c>
    </row>
    <row r="42" spans="2:16" x14ac:dyDescent="0.35">
      <c r="B42" s="1"/>
      <c r="C42" s="241" t="str">
        <f>'Rank List AR'!D47</f>
        <v>Scott Patterson</v>
      </c>
      <c r="D42" s="242">
        <f>'Rank List AR'!H47</f>
        <v>622.20000000000005</v>
      </c>
      <c r="F42" s="1">
        <v>26</v>
      </c>
      <c r="G42" s="284" t="str">
        <f>'Rank List AR'!L47</f>
        <v>Camryn Camp</v>
      </c>
      <c r="H42" s="285">
        <f>'Rank List AR'!P47</f>
        <v>624.07999999999993</v>
      </c>
      <c r="J42" s="1"/>
      <c r="K42" s="241" t="str">
        <f>'Rank List SB'!D47</f>
        <v>Zachary Jackson</v>
      </c>
      <c r="L42" s="242">
        <f>'Rank List SB'!H47</f>
        <v>574.5</v>
      </c>
      <c r="N42" s="1">
        <v>26</v>
      </c>
      <c r="O42" s="284" t="str">
        <f>'Rank List SB'!L47</f>
        <v>Katrina Demerle</v>
      </c>
      <c r="P42" s="285">
        <f>'Rank List SB'!P47</f>
        <v>578</v>
      </c>
    </row>
    <row r="43" spans="2:16" x14ac:dyDescent="0.35">
      <c r="B43" s="1"/>
      <c r="C43" s="241" t="str">
        <f>'Rank List AR'!D48</f>
        <v>Will Shaner</v>
      </c>
      <c r="D43" s="242">
        <f>'Rank List AR'!H48</f>
        <v>622.15000000000009</v>
      </c>
      <c r="F43" s="1">
        <v>27</v>
      </c>
      <c r="G43" s="284" t="str">
        <f>'Rank List AR'!L48</f>
        <v>Charlotte Mick</v>
      </c>
      <c r="H43" s="285">
        <f>'Rank List AR'!P48</f>
        <v>623.74</v>
      </c>
      <c r="J43" s="1"/>
      <c r="K43" s="241" t="str">
        <f>'Rank List SB'!D48</f>
        <v>Jacob Wisman</v>
      </c>
      <c r="L43" s="242">
        <f>'Rank List SB'!H48</f>
        <v>574.33333333333337</v>
      </c>
      <c r="N43" s="1">
        <v>27</v>
      </c>
      <c r="O43" s="284" t="str">
        <f>'Rank List SB'!L48</f>
        <v>Alivia Perkins</v>
      </c>
      <c r="P43" s="285">
        <f>'Rank List SB'!P48</f>
        <v>577.6</v>
      </c>
    </row>
    <row r="44" spans="2:16" x14ac:dyDescent="0.35">
      <c r="B44" s="1"/>
      <c r="C44" s="241" t="str">
        <f>'Rank List AR'!D49</f>
        <v>Ben Hays</v>
      </c>
      <c r="D44" s="242">
        <f>'Rank List AR'!H49</f>
        <v>621.66666666666663</v>
      </c>
      <c r="F44" s="1">
        <v>28</v>
      </c>
      <c r="G44" s="302" t="str">
        <f>'Rank List AR'!L49</f>
        <v>Abigail Gordon</v>
      </c>
      <c r="H44" s="303">
        <f>'Rank List AR'!P49</f>
        <v>623.64</v>
      </c>
      <c r="J44" s="1"/>
      <c r="K44" s="241" t="str">
        <f>'Rank List SB'!D49</f>
        <v>John Blanton</v>
      </c>
      <c r="L44" s="242">
        <f>'Rank List SB'!H49</f>
        <v>568.75</v>
      </c>
      <c r="N44" s="1">
        <v>28</v>
      </c>
      <c r="O44" s="284" t="str">
        <f>'Rank List SB'!L49</f>
        <v>Addy Burrow</v>
      </c>
      <c r="P44" s="285">
        <f>'Rank List SB'!P49</f>
        <v>577.4</v>
      </c>
    </row>
    <row r="45" spans="2:16" x14ac:dyDescent="0.35">
      <c r="B45" s="1"/>
      <c r="C45" s="241" t="str">
        <f>'Rank List AR'!D50</f>
        <v>Andre Gross</v>
      </c>
      <c r="D45" s="242">
        <f>'Rank List AR'!H50</f>
        <v>619.84999999999991</v>
      </c>
      <c r="F45" s="1">
        <v>29</v>
      </c>
      <c r="G45" s="284" t="str">
        <f>'Rank List AR'!L50</f>
        <v>Megan Torrence</v>
      </c>
      <c r="H45" s="285">
        <f>'Rank List AR'!P50</f>
        <v>623.58000000000015</v>
      </c>
      <c r="J45" s="1"/>
      <c r="K45" s="241" t="str">
        <f>'Rank List SB'!D50</f>
        <v>Nathan Wehrlan</v>
      </c>
      <c r="L45" s="242">
        <f>'Rank List SB'!H50</f>
        <v>559.5</v>
      </c>
      <c r="N45" s="1">
        <v>29</v>
      </c>
      <c r="O45" s="284" t="str">
        <f>'Rank List SB'!L50</f>
        <v>Jeanne Haverhill</v>
      </c>
      <c r="P45" s="285">
        <f>'Rank List SB'!P50</f>
        <v>576.4</v>
      </c>
    </row>
    <row r="46" spans="2:16" x14ac:dyDescent="0.35">
      <c r="B46" s="1"/>
      <c r="C46" s="241" t="str">
        <f>'Rank List AR'!D51</f>
        <v>Kellen McAferty</v>
      </c>
      <c r="D46" s="242">
        <f>'Rank List AR'!H51</f>
        <v>616.70000000000005</v>
      </c>
      <c r="F46" s="1">
        <v>30</v>
      </c>
      <c r="G46" s="284" t="str">
        <f>'Rank List AR'!L51</f>
        <v>Bremen Butler</v>
      </c>
      <c r="H46" s="285">
        <f>'Rank List AR'!P51</f>
        <v>622.96</v>
      </c>
      <c r="J46" s="1"/>
      <c r="K46" s="168" t="str">
        <f>'Rank List SB'!D51</f>
        <v/>
      </c>
      <c r="L46" s="170" t="str">
        <f>'Rank List SB'!H51</f>
        <v/>
      </c>
      <c r="N46" s="1">
        <v>30</v>
      </c>
      <c r="O46" s="284" t="str">
        <f>'Rank List SB'!L51</f>
        <v>Charlotte Mick</v>
      </c>
      <c r="P46" s="285">
        <f>'Rank List SB'!P51</f>
        <v>575.6</v>
      </c>
    </row>
    <row r="47" spans="2:16" x14ac:dyDescent="0.35">
      <c r="B47" s="1"/>
      <c r="C47" s="241" t="str">
        <f>'Rank List AR'!D52</f>
        <v/>
      </c>
      <c r="D47" s="242" t="str">
        <f>'Rank List AR'!H52</f>
        <v/>
      </c>
      <c r="F47" s="1">
        <v>31</v>
      </c>
      <c r="G47" s="284" t="str">
        <f>'Rank List AR'!L52</f>
        <v>Ashlyn Blake</v>
      </c>
      <c r="H47" s="285">
        <f>'Rank List AR'!P52</f>
        <v>622.91999999999996</v>
      </c>
      <c r="J47" s="1"/>
      <c r="K47" s="168" t="str">
        <f>'Rank List SB'!D52</f>
        <v/>
      </c>
      <c r="L47" s="170" t="str">
        <f>'Rank List SB'!H52</f>
        <v/>
      </c>
      <c r="N47" s="1">
        <v>31</v>
      </c>
      <c r="O47" s="284" t="str">
        <f>'Rank List SB'!L52</f>
        <v>Camryn Camp</v>
      </c>
      <c r="P47" s="285">
        <f>'Rank List SB'!P52</f>
        <v>574.79999999999995</v>
      </c>
    </row>
    <row r="48" spans="2:16" x14ac:dyDescent="0.35">
      <c r="B48" s="1"/>
      <c r="C48" s="241" t="str">
        <f>'Rank List AR'!D53</f>
        <v/>
      </c>
      <c r="D48" s="242" t="str">
        <f>'Rank List AR'!H53</f>
        <v/>
      </c>
      <c r="F48" s="1">
        <v>32</v>
      </c>
      <c r="G48" s="302" t="str">
        <f>'Rank List AR'!L53</f>
        <v>Elysa Walter</v>
      </c>
      <c r="H48" s="303">
        <f>'Rank List AR'!P53</f>
        <v>622.86</v>
      </c>
      <c r="J48" s="1"/>
      <c r="K48" s="168" t="str">
        <f>'Rank List SB'!D53</f>
        <v/>
      </c>
      <c r="L48" s="170" t="str">
        <f>'Rank List SB'!H53</f>
        <v/>
      </c>
      <c r="N48" s="1">
        <v>32</v>
      </c>
      <c r="O48" s="284" t="str">
        <f>'Rank List SB'!L53</f>
        <v>Julianna Hays</v>
      </c>
      <c r="P48" s="285">
        <f>'Rank List SB'!P53</f>
        <v>574</v>
      </c>
    </row>
    <row r="49" spans="2:16" x14ac:dyDescent="0.35">
      <c r="B49" s="1"/>
      <c r="C49" s="241" t="str">
        <f>'Rank List AR'!D54</f>
        <v/>
      </c>
      <c r="D49" s="242" t="str">
        <f>'Rank List AR'!H54</f>
        <v/>
      </c>
      <c r="F49" s="1">
        <v>33</v>
      </c>
      <c r="G49" s="284" t="str">
        <f>'Rank List AR'!L54</f>
        <v>Lauren Hurley</v>
      </c>
      <c r="H49" s="285">
        <f>'Rank List AR'!P54</f>
        <v>622.70000000000005</v>
      </c>
      <c r="J49" s="1"/>
      <c r="K49" s="168" t="str">
        <f>'Rank List SB'!D54</f>
        <v/>
      </c>
      <c r="L49" s="170" t="str">
        <f>'Rank List SB'!H54</f>
        <v/>
      </c>
      <c r="N49" s="1">
        <v>33</v>
      </c>
      <c r="O49" s="284" t="str">
        <f>'Rank List SB'!L54</f>
        <v>Claudia Muzik</v>
      </c>
      <c r="P49" s="285">
        <f>'Rank List SB'!P54</f>
        <v>571.79999999999995</v>
      </c>
    </row>
    <row r="50" spans="2:16" x14ac:dyDescent="0.35">
      <c r="B50" s="1"/>
      <c r="C50" s="241" t="str">
        <f>'Rank List AR'!D55</f>
        <v/>
      </c>
      <c r="D50" s="242" t="str">
        <f>'Rank List AR'!H55</f>
        <v/>
      </c>
      <c r="F50" s="1">
        <v>34</v>
      </c>
      <c r="G50" s="284" t="str">
        <f>'Rank List AR'!L55</f>
        <v>Martina Gratz</v>
      </c>
      <c r="H50" s="285">
        <f>'Rank List AR'!P55</f>
        <v>622.26</v>
      </c>
      <c r="J50" s="1"/>
      <c r="K50" s="168" t="str">
        <f>'Rank List SB'!D55</f>
        <v/>
      </c>
      <c r="L50" s="170" t="str">
        <f>'Rank List SB'!H55</f>
        <v/>
      </c>
      <c r="N50" s="1">
        <v>34</v>
      </c>
      <c r="O50" s="284" t="str">
        <f>'Rank List SB'!L55</f>
        <v>Ashlyn Blake</v>
      </c>
      <c r="P50" s="285">
        <f>'Rank List SB'!P55</f>
        <v>570.4</v>
      </c>
    </row>
    <row r="51" spans="2:16" x14ac:dyDescent="0.35">
      <c r="B51" s="1"/>
      <c r="C51" s="241" t="str">
        <f>'Rank List AR'!D56</f>
        <v/>
      </c>
      <c r="D51" s="242" t="str">
        <f>'Rank List AR'!H56</f>
        <v/>
      </c>
      <c r="F51" s="1">
        <v>35</v>
      </c>
      <c r="G51" s="284" t="str">
        <f>'Rank List AR'!L56</f>
        <v>Isabella Baldwin</v>
      </c>
      <c r="H51" s="285">
        <f>'Rank List AR'!P56</f>
        <v>622.22</v>
      </c>
      <c r="J51" s="1"/>
      <c r="K51" s="168" t="str">
        <f>'Rank List SB'!D56</f>
        <v/>
      </c>
      <c r="L51" s="170" t="str">
        <f>'Rank List SB'!H56</f>
        <v/>
      </c>
      <c r="N51" s="1">
        <v>35</v>
      </c>
      <c r="O51" s="284" t="str">
        <f>'Rank List SB'!L56</f>
        <v>Bremen Butler</v>
      </c>
      <c r="P51" s="285">
        <f>'Rank List SB'!P56</f>
        <v>570</v>
      </c>
    </row>
    <row r="52" spans="2:16" x14ac:dyDescent="0.35">
      <c r="B52" s="1"/>
      <c r="C52" s="241" t="str">
        <f>'Rank List AR'!D57</f>
        <v/>
      </c>
      <c r="D52" s="242" t="str">
        <f>'Rank List AR'!H57</f>
        <v/>
      </c>
      <c r="F52" s="1">
        <v>36</v>
      </c>
      <c r="G52" s="302" t="str">
        <f>'Rank List AR'!L57</f>
        <v>Katrina Demerle</v>
      </c>
      <c r="H52" s="303">
        <f>'Rank List AR'!P57</f>
        <v>622.16000000000008</v>
      </c>
      <c r="J52" s="1"/>
      <c r="K52" s="168" t="str">
        <f>'Rank List SB'!D57</f>
        <v/>
      </c>
      <c r="L52" s="170" t="str">
        <f>'Rank List SB'!H57</f>
        <v/>
      </c>
      <c r="N52" s="1">
        <v>36</v>
      </c>
      <c r="O52" s="284" t="str">
        <f>'Rank List SB'!L57</f>
        <v>Lara Spanic</v>
      </c>
      <c r="P52" s="285">
        <f>'Rank List SB'!P57</f>
        <v>567.20000000000005</v>
      </c>
    </row>
    <row r="53" spans="2:16" x14ac:dyDescent="0.35">
      <c r="B53" s="1"/>
      <c r="C53" s="241" t="str">
        <f>'Rank List AR'!D58</f>
        <v/>
      </c>
      <c r="D53" s="242" t="str">
        <f>'Rank List AR'!H58</f>
        <v/>
      </c>
      <c r="F53" s="1">
        <v>37</v>
      </c>
      <c r="G53" s="284" t="str">
        <f>'Rank List AR'!L58</f>
        <v>Claudia Musik</v>
      </c>
      <c r="H53" s="285">
        <f>'Rank List AR'!P58</f>
        <v>621.86</v>
      </c>
      <c r="J53" s="1"/>
      <c r="K53" s="168" t="str">
        <f>'Rank List SB'!D58</f>
        <v/>
      </c>
      <c r="L53" s="170" t="str">
        <f>'Rank List SB'!H58</f>
        <v/>
      </c>
      <c r="N53" s="1"/>
      <c r="O53" s="241" t="str">
        <f>'Rank List SB'!L58</f>
        <v>Morgan Kreb</v>
      </c>
      <c r="P53" s="242">
        <f>'Rank List SB'!P58</f>
        <v>585.5</v>
      </c>
    </row>
    <row r="54" spans="2:16" x14ac:dyDescent="0.35">
      <c r="B54" s="1"/>
      <c r="C54" s="241" t="str">
        <f>'Rank List AR'!D59</f>
        <v/>
      </c>
      <c r="D54" s="242" t="str">
        <f>'Rank List AR'!H59</f>
        <v/>
      </c>
      <c r="F54" s="1">
        <v>38</v>
      </c>
      <c r="G54" s="302" t="str">
        <f>'Rank List AR'!L59</f>
        <v>Anne White</v>
      </c>
      <c r="H54" s="303">
        <f>'Rank List AR'!P59</f>
        <v>621.36</v>
      </c>
      <c r="J54" s="1"/>
      <c r="K54" s="168" t="str">
        <f>'Rank List SB'!D59</f>
        <v/>
      </c>
      <c r="L54" s="170" t="str">
        <f>'Rank List SB'!H59</f>
        <v/>
      </c>
      <c r="N54" s="1"/>
      <c r="O54" s="241" t="str">
        <f>'Rank List SB'!L59</f>
        <v>Emma Rhode</v>
      </c>
      <c r="P54" s="242">
        <f>'Rank List SB'!P59</f>
        <v>584</v>
      </c>
    </row>
    <row r="55" spans="2:16" x14ac:dyDescent="0.35">
      <c r="B55" s="1"/>
      <c r="F55" s="1">
        <v>39</v>
      </c>
      <c r="G55" s="284" t="str">
        <f>'Rank List AR'!L60</f>
        <v>Marleigh Duncan</v>
      </c>
      <c r="H55" s="285">
        <f>'Rank List AR'!P60</f>
        <v>621.28</v>
      </c>
      <c r="J55" s="1"/>
      <c r="K55" s="168" t="str">
        <f>'Rank List SB'!D60</f>
        <v/>
      </c>
      <c r="L55" s="170" t="str">
        <f>'Rank List SB'!H60</f>
        <v/>
      </c>
      <c r="N55" s="1"/>
      <c r="O55" s="241" t="str">
        <f>'Rank List SB'!L60</f>
        <v>Elysa Walter</v>
      </c>
      <c r="P55" s="242">
        <f>'Rank List SB'!P60</f>
        <v>584</v>
      </c>
    </row>
    <row r="56" spans="2:16" x14ac:dyDescent="0.35">
      <c r="B56" s="1"/>
      <c r="F56" s="1">
        <v>40</v>
      </c>
      <c r="G56" s="302" t="str">
        <f>'Rank List AR'!L61</f>
        <v>Julianna Hays</v>
      </c>
      <c r="H56" s="303">
        <f>'Rank List AR'!P61</f>
        <v>621.07999999999993</v>
      </c>
      <c r="J56" s="1"/>
      <c r="K56" s="168" t="str">
        <f>'Rank List SB'!D61</f>
        <v/>
      </c>
      <c r="L56" s="170" t="str">
        <f>'Rank List SB'!H61</f>
        <v/>
      </c>
      <c r="N56" s="1"/>
      <c r="O56" s="241" t="str">
        <f>'Rank List SB'!L61</f>
        <v>Natalie Perrin</v>
      </c>
      <c r="P56" s="242">
        <f>'Rank List SB'!P61</f>
        <v>581.5</v>
      </c>
    </row>
    <row r="57" spans="2:16" x14ac:dyDescent="0.35">
      <c r="B57" s="1"/>
      <c r="F57" s="1">
        <v>41</v>
      </c>
      <c r="G57" s="284" t="str">
        <f>'Rank List AR'!L62</f>
        <v>Natalie Perrin</v>
      </c>
      <c r="H57" s="285">
        <f>'Rank List AR'!P62</f>
        <v>620.84</v>
      </c>
      <c r="J57" s="1"/>
      <c r="N57" s="1"/>
      <c r="O57" s="241" t="str">
        <f>'Rank List SB'!L62</f>
        <v>Lillian Warren</v>
      </c>
      <c r="P57" s="242">
        <f>'Rank List SB'!P62</f>
        <v>581</v>
      </c>
    </row>
    <row r="58" spans="2:16" x14ac:dyDescent="0.35">
      <c r="B58" s="1"/>
      <c r="F58" s="1">
        <v>42</v>
      </c>
      <c r="G58" s="284" t="str">
        <f>'Rank List AR'!L63</f>
        <v>Lara Spanic</v>
      </c>
      <c r="H58" s="285">
        <f>'Rank List AR'!P63</f>
        <v>620.14</v>
      </c>
      <c r="J58" s="1"/>
      <c r="N58" s="1"/>
      <c r="O58" s="241" t="str">
        <f>'Rank List SB'!L63</f>
        <v>Regan Diamond</v>
      </c>
      <c r="P58" s="242">
        <f>'Rank List SB'!P63</f>
        <v>580.66666666666663</v>
      </c>
    </row>
    <row r="59" spans="2:16" x14ac:dyDescent="0.35">
      <c r="F59" s="1">
        <v>43</v>
      </c>
      <c r="G59" s="284" t="str">
        <f>'Rank List AR'!L64</f>
        <v>Mikole Hogan</v>
      </c>
      <c r="H59" s="285">
        <f>'Rank List AR'!P64</f>
        <v>619.96</v>
      </c>
      <c r="N59" s="1"/>
      <c r="O59" s="241" t="str">
        <f>'Rank List SB'!L64</f>
        <v>Rebecca Lamb</v>
      </c>
      <c r="P59" s="242">
        <f>'Rank List SB'!P64</f>
        <v>580</v>
      </c>
    </row>
    <row r="60" spans="2:16" x14ac:dyDescent="0.35">
      <c r="G60" s="241" t="str">
        <f>'Rank List AR'!L65</f>
        <v>Victoria Watts</v>
      </c>
      <c r="H60" s="242">
        <f>'Rank List AR'!P65</f>
        <v>622.5</v>
      </c>
      <c r="O60" s="241" t="str">
        <f>'Rank List SB'!L65</f>
        <v>Peninah D'Souza</v>
      </c>
      <c r="P60" s="242">
        <f>'Rank List SB'!P65</f>
        <v>577</v>
      </c>
    </row>
    <row r="61" spans="2:16" x14ac:dyDescent="0.35">
      <c r="G61" s="241" t="str">
        <f>'Rank List AR'!L66</f>
        <v>Clarissa Layland</v>
      </c>
      <c r="H61" s="242">
        <f>'Rank List AR'!P66</f>
        <v>622.04999999999995</v>
      </c>
      <c r="O61" s="241" t="str">
        <f>'Rank List SB'!L66</f>
        <v>Mikole Hogan</v>
      </c>
      <c r="P61" s="242">
        <f>'Rank List SB'!P66</f>
        <v>576.25</v>
      </c>
    </row>
    <row r="62" spans="2:16" x14ac:dyDescent="0.35">
      <c r="G62" s="241" t="str">
        <f>'Rank List AR'!L67</f>
        <v>Malori Brown</v>
      </c>
      <c r="H62" s="242">
        <f>'Rank List AR'!P67</f>
        <v>622.0333333333333</v>
      </c>
      <c r="O62" s="241" t="str">
        <f>'Rank List SB'!L67</f>
        <v>Stephanie Milvain</v>
      </c>
      <c r="P62" s="242">
        <f>'Rank List SB'!P67</f>
        <v>576.25</v>
      </c>
    </row>
    <row r="63" spans="2:16" x14ac:dyDescent="0.35">
      <c r="G63" s="241" t="str">
        <f>'Rank List AR'!L68</f>
        <v>Lillian Warren</v>
      </c>
      <c r="H63" s="242">
        <f>'Rank List AR'!P68</f>
        <v>621.15000000000009</v>
      </c>
      <c r="O63" s="241" t="str">
        <f>'Rank List SB'!L68</f>
        <v>Katie Tadeschi</v>
      </c>
      <c r="P63" s="242">
        <f>'Rank List SB'!P68</f>
        <v>575.5</v>
      </c>
    </row>
    <row r="64" spans="2:16" x14ac:dyDescent="0.35">
      <c r="G64" s="241" t="str">
        <f>'Rank List AR'!L69</f>
        <v>Elizabeth Hollowell</v>
      </c>
      <c r="H64" s="242">
        <f>'Rank List AR'!P69</f>
        <v>620.85</v>
      </c>
      <c r="O64" s="241" t="str">
        <f>'Rank List SB'!L69</f>
        <v>Kristen Hemphill</v>
      </c>
      <c r="P64" s="242">
        <f>'Rank List SB'!P69</f>
        <v>575</v>
      </c>
    </row>
    <row r="65" spans="7:16" x14ac:dyDescent="0.35">
      <c r="G65" s="241" t="str">
        <f>'Rank List AR'!L70</f>
        <v>Kayla Kalenza</v>
      </c>
      <c r="H65" s="242">
        <f>'Rank List AR'!P70</f>
        <v>620</v>
      </c>
      <c r="O65" s="241" t="str">
        <f>'Rank List SB'!L70</f>
        <v>Grace Foley</v>
      </c>
      <c r="P65" s="242">
        <f>'Rank List SB'!P70</f>
        <v>572.66666666666663</v>
      </c>
    </row>
    <row r="66" spans="7:16" x14ac:dyDescent="0.35">
      <c r="G66" s="241" t="str">
        <f>'Rank List AR'!L71</f>
        <v>Katlyn Sullivan</v>
      </c>
      <c r="H66" s="242">
        <f>'Rank List AR'!P71</f>
        <v>619.4</v>
      </c>
    </row>
    <row r="67" spans="7:16" x14ac:dyDescent="0.35">
      <c r="G67" s="241" t="str">
        <f>'Rank List AR'!L72</f>
        <v>Alivia Perkins</v>
      </c>
      <c r="H67" s="242">
        <f>'Rank List AR'!P72</f>
        <v>617.57499999999993</v>
      </c>
    </row>
  </sheetData>
  <sortState xmlns:xlrd2="http://schemas.microsoft.com/office/spreadsheetml/2017/richdata2" ref="C17:D28">
    <sortCondition descending="1" ref="D17:D28"/>
  </sortState>
  <mergeCells count="16">
    <mergeCell ref="N13:P13"/>
    <mergeCell ref="J11:L11"/>
    <mergeCell ref="J12:L12"/>
    <mergeCell ref="J13:L13"/>
    <mergeCell ref="J10:L10"/>
    <mergeCell ref="N10:P10"/>
    <mergeCell ref="N11:P11"/>
    <mergeCell ref="N12:P12"/>
    <mergeCell ref="F10:H10"/>
    <mergeCell ref="B10:D10"/>
    <mergeCell ref="B11:D11"/>
    <mergeCell ref="B12:D12"/>
    <mergeCell ref="B13:D13"/>
    <mergeCell ref="F11:H11"/>
    <mergeCell ref="F12:H12"/>
    <mergeCell ref="F13:H13"/>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44" t="s">
        <v>102</v>
      </c>
      <c r="B6" s="344"/>
      <c r="C6" s="344"/>
      <c r="D6" s="344"/>
      <c r="E6" s="344"/>
      <c r="F6" s="344"/>
      <c r="G6" s="344"/>
      <c r="I6" s="160" t="s">
        <v>7</v>
      </c>
      <c r="AF6" t="s">
        <v>97</v>
      </c>
    </row>
    <row r="7" spans="1:74" x14ac:dyDescent="0.35">
      <c r="A7" s="345" t="s">
        <v>103</v>
      </c>
      <c r="B7" s="345"/>
      <c r="C7" s="345"/>
      <c r="D7" s="345"/>
      <c r="E7" s="345"/>
      <c r="F7" s="345"/>
      <c r="G7" s="345"/>
      <c r="I7" s="161" t="s">
        <v>7</v>
      </c>
      <c r="AF7" t="s">
        <v>98</v>
      </c>
    </row>
    <row r="8" spans="1:74" x14ac:dyDescent="0.35">
      <c r="A8" s="346" t="s">
        <v>104</v>
      </c>
      <c r="B8" s="346"/>
      <c r="C8" s="346"/>
      <c r="D8" s="346"/>
      <c r="E8" s="346"/>
      <c r="F8" s="346"/>
      <c r="G8" s="346"/>
      <c r="I8" s="40" t="s">
        <v>7</v>
      </c>
      <c r="AF8" t="s">
        <v>96</v>
      </c>
    </row>
    <row r="9" spans="1:74" ht="15" thickBot="1" x14ac:dyDescent="0.4"/>
    <row r="10" spans="1:74" ht="18.5" x14ac:dyDescent="0.45">
      <c r="B10" s="67"/>
      <c r="C10" s="68"/>
      <c r="D10" s="353" t="s">
        <v>94</v>
      </c>
      <c r="E10" s="353"/>
      <c r="F10" s="353"/>
      <c r="G10" s="353"/>
      <c r="H10" s="353"/>
      <c r="I10" s="353"/>
      <c r="J10" s="353"/>
      <c r="K10" s="353"/>
      <c r="L10" s="353"/>
      <c r="M10" s="353"/>
      <c r="N10" s="353"/>
      <c r="O10" s="353"/>
      <c r="P10" s="353"/>
      <c r="Q10" s="353"/>
      <c r="R10" s="353"/>
      <c r="S10" s="353"/>
      <c r="T10" s="353"/>
      <c r="U10" s="353"/>
      <c r="V10" s="353"/>
      <c r="W10" s="353"/>
      <c r="X10" s="353"/>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49" t="s">
        <v>93</v>
      </c>
      <c r="BP10" s="349"/>
      <c r="BQ10" s="349"/>
      <c r="BR10" s="349"/>
      <c r="BS10" s="349"/>
      <c r="BT10" s="349"/>
      <c r="BU10" s="349"/>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50" t="s">
        <v>57</v>
      </c>
      <c r="E12" s="351"/>
      <c r="F12" s="351"/>
      <c r="G12" s="351"/>
      <c r="H12" s="351"/>
      <c r="I12" s="351"/>
      <c r="J12" s="351"/>
      <c r="K12" s="351"/>
      <c r="L12" s="351"/>
      <c r="M12" s="351"/>
      <c r="N12" s="351"/>
      <c r="O12" s="351"/>
      <c r="P12" s="351"/>
      <c r="Q12" s="351"/>
      <c r="R12" s="351"/>
      <c r="S12" s="351"/>
      <c r="T12" s="351"/>
      <c r="U12" s="351"/>
      <c r="V12" s="351"/>
      <c r="W12" s="351"/>
      <c r="X12" s="352"/>
      <c r="Y12" s="78"/>
      <c r="Z12" s="73"/>
      <c r="AB12" s="82"/>
      <c r="AC12" s="45"/>
      <c r="AF12" s="348" t="s">
        <v>9</v>
      </c>
      <c r="AG12" s="348"/>
      <c r="AH12" s="348"/>
      <c r="AI12" s="348"/>
      <c r="AJ12" s="348"/>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47" t="s">
        <v>36</v>
      </c>
      <c r="L14" s="347"/>
      <c r="M14" s="347"/>
      <c r="N14" s="347"/>
      <c r="O14" s="347"/>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47" t="s">
        <v>36</v>
      </c>
      <c r="L77" s="347"/>
      <c r="M77" s="347"/>
      <c r="N77" s="347"/>
      <c r="O77" s="347"/>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47" t="s">
        <v>36</v>
      </c>
      <c r="L140" s="347"/>
      <c r="M140" s="347"/>
      <c r="N140" s="347"/>
      <c r="O140" s="347"/>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48" t="s">
        <v>9</v>
      </c>
      <c r="AG202" s="348"/>
      <c r="AH202" s="348"/>
      <c r="AI202" s="348"/>
      <c r="AJ202" s="348"/>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47" t="s">
        <v>36</v>
      </c>
      <c r="L203" s="347"/>
      <c r="M203" s="347"/>
      <c r="N203" s="347"/>
      <c r="O203" s="347"/>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BO10:BU10"/>
    <mergeCell ref="K14:O14"/>
    <mergeCell ref="K77:O77"/>
    <mergeCell ref="K140:O140"/>
    <mergeCell ref="AF202:AJ202"/>
    <mergeCell ref="D12:X12"/>
    <mergeCell ref="AF12:AJ12"/>
    <mergeCell ref="A6:G6"/>
    <mergeCell ref="A7:G7"/>
    <mergeCell ref="A8:G8"/>
    <mergeCell ref="D10:X10"/>
    <mergeCell ref="K203:O203"/>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customXml/itemProps2.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3.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2023-12-08T20:35:00Z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